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cmirit\zakon\О Т Д Е Л Ы\Кабинет 229 ОПАИР\Дебиторка, кредиторка\САЙТ\2024\на 01.01.2024\"/>
    </mc:Choice>
  </mc:AlternateContent>
  <bookViews>
    <workbookView xWindow="-120" yWindow="-120" windowWidth="9270" windowHeight="5385" tabRatio="462"/>
  </bookViews>
  <sheets>
    <sheet name="ДЗ_бюджет" sheetId="21" r:id="rId1"/>
    <sheet name="КЗ_бюджет" sheetId="22" r:id="rId2"/>
    <sheet name="ДЗ_внебюджет" sheetId="19" r:id="rId3"/>
    <sheet name="КЗ_внебюджет" sheetId="20" r:id="rId4"/>
  </sheets>
  <definedNames>
    <definedName name="_xlnm._FilterDatabase" localSheetId="0" hidden="1">ДЗ_бюджет!#REF!</definedName>
    <definedName name="_xlnm._FilterDatabase" localSheetId="2" hidden="1">ДЗ_внебюджет!#REF!</definedName>
    <definedName name="_xlnm._FilterDatabase" localSheetId="1" hidden="1">КЗ_бюджет!#REF!</definedName>
    <definedName name="_xlnm._FilterDatabase" localSheetId="3" hidden="1">КЗ_внебюджет!#REF!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12" i="22" l="1"/>
  <c r="L12" i="22"/>
  <c r="K12" i="22"/>
  <c r="J12" i="22"/>
  <c r="I12" i="22"/>
  <c r="H12" i="22"/>
  <c r="G12" i="22"/>
  <c r="F12" i="22"/>
  <c r="E12" i="22"/>
  <c r="D12" i="22"/>
  <c r="C12" i="22"/>
  <c r="B12" i="22"/>
  <c r="N26" i="22" l="1"/>
  <c r="N10" i="22" l="1"/>
  <c r="M28" i="22" l="1"/>
  <c r="L28" i="22"/>
  <c r="K28" i="22"/>
  <c r="J28" i="22"/>
  <c r="I28" i="22"/>
  <c r="H28" i="22"/>
  <c r="G28" i="22"/>
  <c r="F28" i="22"/>
  <c r="E28" i="22"/>
  <c r="D28" i="22"/>
  <c r="C28" i="22"/>
  <c r="B28" i="22"/>
  <c r="M28" i="20"/>
  <c r="L28" i="20"/>
  <c r="L12" i="20" s="1"/>
  <c r="K28" i="20"/>
  <c r="J28" i="20"/>
  <c r="I28" i="20"/>
  <c r="H28" i="20"/>
  <c r="G28" i="20"/>
  <c r="F28" i="20"/>
  <c r="E28" i="20"/>
  <c r="D28" i="20"/>
  <c r="C28" i="20"/>
  <c r="B28" i="20"/>
  <c r="M12" i="20"/>
  <c r="K12" i="20"/>
  <c r="J12" i="20"/>
  <c r="I12" i="20"/>
  <c r="H12" i="20"/>
  <c r="G12" i="20"/>
  <c r="F12" i="20"/>
  <c r="E12" i="20"/>
  <c r="D12" i="20"/>
  <c r="C12" i="20"/>
  <c r="B12" i="20"/>
  <c r="M28" i="19" l="1"/>
  <c r="L28" i="19"/>
  <c r="K28" i="19"/>
  <c r="J28" i="19"/>
  <c r="I28" i="19"/>
  <c r="H28" i="19"/>
  <c r="G28" i="19"/>
  <c r="F28" i="19"/>
  <c r="E28" i="19"/>
  <c r="D28" i="19"/>
  <c r="C28" i="19"/>
  <c r="B28" i="19"/>
  <c r="M12" i="19"/>
  <c r="L12" i="19"/>
  <c r="K12" i="19"/>
  <c r="J12" i="19"/>
  <c r="I12" i="19"/>
  <c r="H12" i="19"/>
  <c r="G12" i="19"/>
  <c r="F12" i="19"/>
  <c r="E12" i="19"/>
  <c r="D12" i="19"/>
  <c r="C12" i="19"/>
  <c r="B12" i="19"/>
  <c r="L12" i="21" l="1"/>
  <c r="K12" i="21"/>
  <c r="J12" i="21"/>
  <c r="I12" i="21"/>
  <c r="H12" i="21"/>
  <c r="G12" i="21"/>
  <c r="F12" i="21"/>
  <c r="E12" i="21"/>
  <c r="D12" i="21"/>
  <c r="C12" i="21"/>
  <c r="B12" i="21"/>
  <c r="M28" i="21"/>
  <c r="M6" i="21" s="1"/>
  <c r="L28" i="21"/>
  <c r="K28" i="21"/>
  <c r="J28" i="21"/>
  <c r="I28" i="21"/>
  <c r="H28" i="21"/>
  <c r="G28" i="21"/>
  <c r="F28" i="21"/>
  <c r="E28" i="21"/>
  <c r="D28" i="21"/>
  <c r="C28" i="21"/>
  <c r="B28" i="21"/>
  <c r="L6" i="21" l="1"/>
  <c r="N31" i="20"/>
  <c r="N30" i="20"/>
  <c r="N29" i="20"/>
  <c r="N27" i="20"/>
  <c r="N26" i="20"/>
  <c r="N25" i="20"/>
  <c r="N24" i="20"/>
  <c r="N23" i="20"/>
  <c r="N22" i="20"/>
  <c r="N21" i="20"/>
  <c r="N20" i="20"/>
  <c r="N19" i="20"/>
  <c r="N18" i="20"/>
  <c r="N17" i="20"/>
  <c r="N16" i="20"/>
  <c r="N15" i="20"/>
  <c r="N14" i="20"/>
  <c r="N13" i="20"/>
  <c r="N11" i="20"/>
  <c r="N10" i="20"/>
  <c r="N9" i="20"/>
  <c r="N8" i="20"/>
  <c r="N7" i="20"/>
  <c r="L6" i="20"/>
  <c r="H6" i="20"/>
  <c r="K6" i="20"/>
  <c r="J6" i="20"/>
  <c r="G6" i="20"/>
  <c r="F6" i="20" l="1"/>
  <c r="C6" i="20"/>
  <c r="M6" i="20"/>
  <c r="I6" i="20"/>
  <c r="E6" i="20"/>
  <c r="B6" i="20"/>
  <c r="D6" i="20"/>
  <c r="N28" i="20"/>
  <c r="N12" i="20"/>
  <c r="N31" i="22"/>
  <c r="N30" i="22"/>
  <c r="N29" i="22"/>
  <c r="N27" i="22"/>
  <c r="N25" i="22"/>
  <c r="N24" i="22"/>
  <c r="N23" i="22"/>
  <c r="N22" i="22"/>
  <c r="N21" i="22"/>
  <c r="N20" i="22"/>
  <c r="N19" i="22"/>
  <c r="N18" i="22"/>
  <c r="N17" i="22"/>
  <c r="N16" i="22"/>
  <c r="N15" i="22"/>
  <c r="N14" i="22"/>
  <c r="N13" i="22"/>
  <c r="N11" i="22"/>
  <c r="N9" i="22"/>
  <c r="N8" i="22"/>
  <c r="N7" i="22"/>
  <c r="C6" i="22" l="1"/>
  <c r="N6" i="20"/>
  <c r="L6" i="22"/>
  <c r="K6" i="22"/>
  <c r="D6" i="22"/>
  <c r="H6" i="22"/>
  <c r="E6" i="22"/>
  <c r="I6" i="22"/>
  <c r="M6" i="22"/>
  <c r="J6" i="22"/>
  <c r="G6" i="22"/>
  <c r="F6" i="22"/>
  <c r="N28" i="22"/>
  <c r="N12" i="22"/>
  <c r="B6" i="22"/>
  <c r="N6" i="22" l="1"/>
  <c r="N31" i="19" l="1"/>
  <c r="N30" i="19"/>
  <c r="N29" i="19"/>
  <c r="N27" i="19"/>
  <c r="N26" i="19"/>
  <c r="N25" i="19"/>
  <c r="N24" i="19"/>
  <c r="N23" i="19"/>
  <c r="N22" i="19"/>
  <c r="N21" i="19"/>
  <c r="N20" i="19"/>
  <c r="N19" i="19"/>
  <c r="N18" i="19"/>
  <c r="N17" i="19"/>
  <c r="N16" i="19"/>
  <c r="N15" i="19"/>
  <c r="N14" i="19"/>
  <c r="N13" i="19"/>
  <c r="N11" i="19"/>
  <c r="N10" i="19"/>
  <c r="N9" i="19"/>
  <c r="N8" i="19"/>
  <c r="N7" i="19"/>
  <c r="J6" i="19" l="1"/>
  <c r="F6" i="19"/>
  <c r="G6" i="19"/>
  <c r="D6" i="19"/>
  <c r="L6" i="19"/>
  <c r="K6" i="19"/>
  <c r="E6" i="19"/>
  <c r="M6" i="19"/>
  <c r="H6" i="19"/>
  <c r="I6" i="19"/>
  <c r="N28" i="19"/>
  <c r="C6" i="19"/>
  <c r="N12" i="19"/>
  <c r="B6" i="19"/>
  <c r="N31" i="21"/>
  <c r="N30" i="21"/>
  <c r="N29" i="21"/>
  <c r="N27" i="21"/>
  <c r="N26" i="21"/>
  <c r="N25" i="21"/>
  <c r="N24" i="21"/>
  <c r="N23" i="21"/>
  <c r="N22" i="21"/>
  <c r="N21" i="21"/>
  <c r="N20" i="21"/>
  <c r="N19" i="21"/>
  <c r="N18" i="21"/>
  <c r="N17" i="21"/>
  <c r="N16" i="21"/>
  <c r="N15" i="21"/>
  <c r="N14" i="21"/>
  <c r="N13" i="21"/>
  <c r="N11" i="21"/>
  <c r="N10" i="21"/>
  <c r="N9" i="21"/>
  <c r="N8" i="21"/>
  <c r="N7" i="21"/>
  <c r="H6" i="21"/>
  <c r="D6" i="21" l="1"/>
  <c r="K6" i="21"/>
  <c r="F6" i="21"/>
  <c r="E6" i="21"/>
  <c r="I6" i="21"/>
  <c r="N6" i="19"/>
  <c r="J6" i="21"/>
  <c r="G6" i="21"/>
  <c r="N28" i="21"/>
  <c r="N12" i="21"/>
  <c r="C6" i="21"/>
  <c r="B6" i="21"/>
  <c r="N6" i="21" l="1"/>
</calcChain>
</file>

<file path=xl/sharedStrings.xml><?xml version="1.0" encoding="utf-8"?>
<sst xmlns="http://schemas.openxmlformats.org/spreadsheetml/2006/main" count="180" uniqueCount="54">
  <si>
    <t>Показатель</t>
  </si>
  <si>
    <t>Наименование сферы (органов управления и муниципальных учреждений, относящихся к сфере) и направлений расходов</t>
  </si>
  <si>
    <t>Аппарат управления</t>
  </si>
  <si>
    <t xml:space="preserve">Образование </t>
  </si>
  <si>
    <t>Культура</t>
  </si>
  <si>
    <t>Социальная политика</t>
  </si>
  <si>
    <t>ЖКХ</t>
  </si>
  <si>
    <t>Капитальное строительство</t>
  </si>
  <si>
    <t>Физическая культура и спорт</t>
  </si>
  <si>
    <t>Муниципальные учреждения, подведомствен-ные комитету по управлению имуществом города</t>
  </si>
  <si>
    <t>Муниципальные учреждения, подведомствен-ные финансовому управлению мэрии</t>
  </si>
  <si>
    <t>Прочие расходы</t>
  </si>
  <si>
    <t>Задолженность всего, в т.ч.:</t>
  </si>
  <si>
    <t xml:space="preserve">Заработная плата </t>
  </si>
  <si>
    <t xml:space="preserve">Прочие несоциальные выплаты персоналу в денежной и в натуральной форме </t>
  </si>
  <si>
    <t>Начисления на выплаты по оплате труда</t>
  </si>
  <si>
    <t>Услуги связи</t>
  </si>
  <si>
    <t xml:space="preserve">Транспортные услуги </t>
  </si>
  <si>
    <t>Коммунальные услуги, в т.ч.:</t>
  </si>
  <si>
    <t xml:space="preserve">     отопление</t>
  </si>
  <si>
    <t xml:space="preserve">     освещение</t>
  </si>
  <si>
    <t xml:space="preserve">     водоснабжение</t>
  </si>
  <si>
    <t xml:space="preserve">     прочие коммунальные услуги</t>
  </si>
  <si>
    <t>Арендная плата за пользование имуществом, земельными участками и другими обособленными природными объектами</t>
  </si>
  <si>
    <t xml:space="preserve">Работы, услуги по содержанию имущества </t>
  </si>
  <si>
    <t xml:space="preserve">Прочие работы, услуги; страхование </t>
  </si>
  <si>
    <t xml:space="preserve">Услуги, работы для целей капитальных вложений </t>
  </si>
  <si>
    <t xml:space="preserve">Обслуживание государственного (муниципального) долга </t>
  </si>
  <si>
    <t xml:space="preserve"> Безвозмездные перечисления текущего характера организациям</t>
  </si>
  <si>
    <t>Пособия по социальной помощи населению в денежной и в натуральной форме</t>
  </si>
  <si>
    <t xml:space="preserve">Пенсии, пособия, выплачиваемые работодателями, нанимателями бывшим работникам </t>
  </si>
  <si>
    <t>Социальные пособия и компенсации персоналу в денежной и натуральной форме</t>
  </si>
  <si>
    <t xml:space="preserve">Прочие расходы </t>
  </si>
  <si>
    <t>Увеличение стоимости основных средств, нематериальных активов, непроизведенных активов</t>
  </si>
  <si>
    <t>Увеличение стоимости материальных запасов, в т. ч.:</t>
  </si>
  <si>
    <t xml:space="preserve">     продукты питания</t>
  </si>
  <si>
    <t xml:space="preserve">     другие материальные запасы </t>
  </si>
  <si>
    <t>Увеличение стоимости биологических активов</t>
  </si>
  <si>
    <t>Капитальный ремонт</t>
  </si>
  <si>
    <t>Муниципальные учреждения, подведомственные мэрии города Череповца</t>
  </si>
  <si>
    <t>Муниципальные учреждения, подведомственные финансовому управлению мэрии</t>
  </si>
  <si>
    <t>Муниципальные учреждения, подведомственные комитету по управлению имуществом города</t>
  </si>
  <si>
    <t>Безвозмездные перечисления текущего характера организациям</t>
  </si>
  <si>
    <t>(рублей)</t>
  </si>
  <si>
    <t>Муниципальное образование "Городской округ город Череповец Вологодской области"</t>
  </si>
  <si>
    <t>Объем дебиторской задолженности по бюджетным средствам на 1 января 2024 года</t>
  </si>
  <si>
    <t xml:space="preserve">Всего дебиторская задолженность  </t>
  </si>
  <si>
    <t>Объем кредиторской задолженности по бюджетным средствам на 1 января 2024 года</t>
  </si>
  <si>
    <t xml:space="preserve">Всего кредиторская задолженность </t>
  </si>
  <si>
    <t>Объем дебиторской задолженности по внебюджетным средствам на 1 января 2024 года</t>
  </si>
  <si>
    <t xml:space="preserve">Всего дебиторская задолженность </t>
  </si>
  <si>
    <t>Объем кредиторской задолженности по внебюджетным средствам на 1 января 2024 года</t>
  </si>
  <si>
    <t xml:space="preserve">в т.ч. просро-ченная задолженность </t>
  </si>
  <si>
    <t>в т.ч. просро-ченная задолженность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</si>
</sst>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3"/>
      <name val="Times New Roman"/>
      <family val="1"/>
      <charset val="204"/>
    </font>
    <font>
      <sz val="11"/>
      <name val="Calibri"/>
      <family val="2"/>
      <charset val="204"/>
    </font>
    <font>
      <b/>
      <sz val="11"/>
      <name val="Calibri"/>
      <family val="2"/>
      <charset val="204"/>
    </font>
    <font>
      <b/>
      <sz val="13"/>
      <name val="Times New Roman"/>
      <family val="1"/>
      <charset val="204"/>
    </font>
    <font>
      <sz val="13"/>
      <color theme="1"/>
      <name val="Calibri"/>
      <family val="2"/>
      <charset val="204"/>
      <scheme val="minor"/>
    </font>
    <font>
      <i/>
      <sz val="12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indexed="15"/>
      </patternFill>
    </fill>
    <fill>
      <patternFill patternType="solid">
        <fgColor indexed="41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49" fontId="1" fillId="2" borderId="1">
      <alignment horizontal="left" vertical="top"/>
    </xf>
    <xf numFmtId="0" fontId="1" fillId="3" borderId="1">
      <alignment horizontal="left" vertical="top" wrapText="1"/>
    </xf>
    <xf numFmtId="0" fontId="1" fillId="4" borderId="1">
      <alignment horizontal="left" vertical="top" wrapText="1"/>
    </xf>
    <xf numFmtId="0" fontId="1" fillId="0" borderId="1">
      <alignment horizontal="left" vertical="top" wrapText="1"/>
    </xf>
  </cellStyleXfs>
  <cellXfs count="68">
    <xf numFmtId="0" fontId="0" fillId="0" borderId="0" xfId="0"/>
    <xf numFmtId="0" fontId="5" fillId="0" borderId="0" xfId="0" applyFont="1"/>
    <xf numFmtId="0" fontId="4" fillId="0" borderId="0" xfId="0" applyFont="1" applyAlignment="1">
      <alignment horizontal="center"/>
    </xf>
    <xf numFmtId="0" fontId="2" fillId="5" borderId="2" xfId="5" applyFont="1" applyFill="1" applyBorder="1" applyAlignment="1">
      <alignment horizontal="left" vertical="center" wrapText="1"/>
    </xf>
    <xf numFmtId="4" fontId="3" fillId="0" borderId="2" xfId="5" applyNumberFormat="1" applyFont="1" applyFill="1" applyBorder="1" applyAlignment="1">
      <alignment horizontal="right" vertical="center" wrapText="1"/>
    </xf>
    <xf numFmtId="4" fontId="3" fillId="0" borderId="2" xfId="1" applyNumberFormat="1" applyFont="1" applyBorder="1" applyAlignment="1">
      <alignment horizontal="right" vertical="center"/>
    </xf>
    <xf numFmtId="0" fontId="2" fillId="5" borderId="8" xfId="5" applyFont="1" applyFill="1" applyBorder="1" applyAlignment="1">
      <alignment horizontal="left" vertical="center" wrapText="1"/>
    </xf>
    <xf numFmtId="4" fontId="2" fillId="0" borderId="2" xfId="5" applyNumberFormat="1" applyFont="1" applyFill="1" applyBorder="1" applyAlignment="1">
      <alignment horizontal="right" vertical="center" wrapText="1"/>
    </xf>
    <xf numFmtId="4" fontId="2" fillId="0" borderId="2" xfId="1" applyNumberFormat="1" applyFont="1" applyBorder="1" applyAlignment="1">
      <alignment horizontal="right" vertical="center"/>
    </xf>
    <xf numFmtId="0" fontId="2" fillId="0" borderId="1" xfId="5" applyFont="1" applyFill="1" applyAlignment="1">
      <alignment horizontal="left" vertical="center" wrapText="1"/>
    </xf>
    <xf numFmtId="0" fontId="5" fillId="5" borderId="0" xfId="0" applyFont="1" applyFill="1"/>
    <xf numFmtId="49" fontId="3" fillId="0" borderId="2" xfId="4" applyNumberFormat="1" applyFont="1" applyFill="1" applyBorder="1" applyAlignment="1">
      <alignment horizontal="center" vertical="center" wrapText="1"/>
    </xf>
    <xf numFmtId="0" fontId="3" fillId="0" borderId="2" xfId="4" applyFont="1" applyFill="1" applyBorder="1" applyAlignment="1">
      <alignment horizontal="center" vertical="center" wrapText="1"/>
    </xf>
    <xf numFmtId="0" fontId="5" fillId="0" borderId="0" xfId="0" applyFont="1" applyFill="1"/>
    <xf numFmtId="0" fontId="4" fillId="0" borderId="0" xfId="0" applyFont="1" applyFill="1" applyAlignment="1">
      <alignment horizontal="center"/>
    </xf>
    <xf numFmtId="0" fontId="3" fillId="0" borderId="2" xfId="5" applyFont="1" applyFill="1" applyBorder="1" applyAlignment="1">
      <alignment horizontal="left" vertical="center" wrapText="1"/>
    </xf>
    <xf numFmtId="0" fontId="6" fillId="0" borderId="0" xfId="0" applyFont="1" applyFill="1"/>
    <xf numFmtId="0" fontId="2" fillId="0" borderId="8" xfId="5" applyFont="1" applyFill="1" applyBorder="1" applyAlignment="1">
      <alignment horizontal="left" vertical="center" wrapText="1"/>
    </xf>
    <xf numFmtId="0" fontId="2" fillId="0" borderId="2" xfId="5" applyFont="1" applyFill="1" applyBorder="1" applyAlignment="1">
      <alignment horizontal="left" vertical="center" wrapText="1"/>
    </xf>
    <xf numFmtId="0" fontId="2" fillId="0" borderId="2" xfId="6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/>
    </xf>
    <xf numFmtId="4" fontId="2" fillId="0" borderId="2" xfId="1" applyNumberFormat="1" applyFont="1" applyFill="1" applyBorder="1" applyAlignment="1">
      <alignment horizontal="right" vertical="center"/>
    </xf>
    <xf numFmtId="4" fontId="3" fillId="0" borderId="2" xfId="1" applyNumberFormat="1" applyFont="1" applyFill="1" applyBorder="1" applyAlignment="1">
      <alignment horizontal="right" vertical="center"/>
    </xf>
    <xf numFmtId="4" fontId="5" fillId="0" borderId="0" xfId="0" applyNumberFormat="1" applyFont="1" applyFill="1"/>
    <xf numFmtId="0" fontId="2" fillId="0" borderId="9" xfId="5" applyFont="1" applyFill="1" applyBorder="1" applyAlignment="1">
      <alignment horizontal="left" vertical="center" wrapText="1"/>
    </xf>
    <xf numFmtId="0" fontId="2" fillId="5" borderId="1" xfId="5" applyFont="1" applyFill="1" applyAlignment="1">
      <alignment horizontal="left" vertical="center" wrapText="1"/>
    </xf>
    <xf numFmtId="4" fontId="2" fillId="5" borderId="2" xfId="5" applyNumberFormat="1" applyFont="1" applyFill="1" applyBorder="1" applyAlignment="1">
      <alignment horizontal="right" vertical="center" wrapText="1"/>
    </xf>
    <xf numFmtId="4" fontId="2" fillId="5" borderId="2" xfId="1" applyNumberFormat="1" applyFont="1" applyFill="1" applyBorder="1" applyAlignment="1">
      <alignment horizontal="right" vertical="center"/>
    </xf>
    <xf numFmtId="0" fontId="2" fillId="5" borderId="2" xfId="6" applyFont="1" applyFill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49" fontId="3" fillId="0" borderId="3" xfId="4" applyNumberFormat="1" applyFont="1" applyFill="1" applyBorder="1" applyAlignment="1">
      <alignment horizontal="center" vertical="center" wrapText="1"/>
    </xf>
    <xf numFmtId="0" fontId="9" fillId="5" borderId="1" xfId="5" applyFont="1" applyFill="1" applyAlignment="1">
      <alignment horizontal="left" vertical="center" wrapText="1"/>
    </xf>
    <xf numFmtId="4" fontId="9" fillId="5" borderId="2" xfId="5" applyNumberFormat="1" applyFont="1" applyFill="1" applyBorder="1" applyAlignment="1">
      <alignment horizontal="right" vertical="center" wrapText="1"/>
    </xf>
    <xf numFmtId="4" fontId="9" fillId="5" borderId="2" xfId="1" applyNumberFormat="1" applyFont="1" applyFill="1" applyBorder="1" applyAlignment="1">
      <alignment horizontal="right" vertical="center"/>
    </xf>
    <xf numFmtId="0" fontId="9" fillId="5" borderId="1" xfId="6" applyFont="1" applyFill="1" applyAlignment="1">
      <alignment horizontal="left" vertical="center" wrapText="1"/>
    </xf>
    <xf numFmtId="0" fontId="3" fillId="0" borderId="3" xfId="4" applyFont="1" applyFill="1" applyBorder="1" applyAlignment="1">
      <alignment horizontal="center" vertical="center" wrapText="1"/>
    </xf>
    <xf numFmtId="0" fontId="9" fillId="0" borderId="1" xfId="5" applyFont="1" applyFill="1" applyAlignment="1">
      <alignment horizontal="left" vertical="center" wrapText="1"/>
    </xf>
    <xf numFmtId="4" fontId="9" fillId="0" borderId="2" xfId="5" applyNumberFormat="1" applyFont="1" applyFill="1" applyBorder="1" applyAlignment="1">
      <alignment horizontal="right" vertical="center" wrapText="1"/>
    </xf>
    <xf numFmtId="4" fontId="9" fillId="0" borderId="2" xfId="1" applyNumberFormat="1" applyFont="1" applyFill="1" applyBorder="1" applyAlignment="1">
      <alignment horizontal="right" vertical="center"/>
    </xf>
    <xf numFmtId="0" fontId="9" fillId="0" borderId="1" xfId="6" applyFont="1" applyFill="1" applyAlignment="1">
      <alignment horizontal="left" vertical="center" wrapText="1"/>
    </xf>
    <xf numFmtId="0" fontId="9" fillId="0" borderId="2" xfId="6" applyFont="1" applyFill="1" applyBorder="1" applyAlignment="1">
      <alignment horizontal="left" vertical="center" wrapText="1"/>
    </xf>
    <xf numFmtId="0" fontId="9" fillId="0" borderId="2" xfId="5" applyFont="1" applyFill="1" applyBorder="1" applyAlignment="1">
      <alignment horizontal="left" vertical="center" wrapText="1"/>
    </xf>
    <xf numFmtId="0" fontId="3" fillId="0" borderId="3" xfId="4" applyFont="1" applyFill="1" applyBorder="1" applyAlignment="1">
      <alignment horizontal="center" vertical="center" wrapText="1"/>
    </xf>
    <xf numFmtId="0" fontId="3" fillId="0" borderId="4" xfId="4" applyFont="1" applyFill="1" applyBorder="1" applyAlignment="1">
      <alignment horizontal="center" vertical="center" wrapText="1"/>
    </xf>
    <xf numFmtId="49" fontId="3" fillId="5" borderId="3" xfId="3" applyFont="1" applyFill="1" applyBorder="1" applyAlignment="1">
      <alignment horizontal="center" vertical="center"/>
    </xf>
    <xf numFmtId="49" fontId="3" fillId="5" borderId="4" xfId="3" applyFont="1" applyFill="1" applyBorder="1" applyAlignment="1">
      <alignment horizontal="center" vertical="center"/>
    </xf>
    <xf numFmtId="49" fontId="3" fillId="0" borderId="6" xfId="0" applyNumberFormat="1" applyFont="1" applyBorder="1" applyAlignment="1" applyProtection="1">
      <alignment horizontal="center" vertical="center"/>
      <protection locked="0"/>
    </xf>
    <xf numFmtId="49" fontId="3" fillId="0" borderId="7" xfId="0" applyNumberFormat="1" applyFont="1" applyBorder="1" applyAlignment="1" applyProtection="1">
      <alignment horizontal="center" vertical="center"/>
      <protection locked="0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2" fillId="0" borderId="0" xfId="0" applyFont="1" applyAlignment="1">
      <alignment horizontal="left"/>
    </xf>
    <xf numFmtId="0" fontId="4" fillId="0" borderId="5" xfId="0" applyFont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49" fontId="3" fillId="0" borderId="3" xfId="3" applyFont="1" applyFill="1" applyBorder="1" applyAlignment="1">
      <alignment horizontal="center" vertical="center"/>
    </xf>
    <xf numFmtId="49" fontId="3" fillId="0" borderId="4" xfId="3" applyFont="1" applyFill="1" applyBorder="1" applyAlignment="1">
      <alignment horizontal="center" vertical="center"/>
    </xf>
    <xf numFmtId="49" fontId="3" fillId="0" borderId="6" xfId="0" applyNumberFormat="1" applyFont="1" applyFill="1" applyBorder="1" applyAlignment="1" applyProtection="1">
      <alignment horizontal="center" vertical="center"/>
      <protection locked="0"/>
    </xf>
    <xf numFmtId="49" fontId="3" fillId="0" borderId="7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Alignment="1">
      <alignment horizontal="center" wrapText="1"/>
    </xf>
    <xf numFmtId="0" fontId="8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left"/>
    </xf>
    <xf numFmtId="0" fontId="7" fillId="0" borderId="0" xfId="0" applyFont="1" applyAlignment="1">
      <alignment horizontal="center" wrapText="1"/>
    </xf>
    <xf numFmtId="0" fontId="8" fillId="0" borderId="0" xfId="0" applyFont="1" applyAlignment="1">
      <alignment horizontal="center" wrapText="1"/>
    </xf>
    <xf numFmtId="49" fontId="3" fillId="0" borderId="6" xfId="0" applyNumberFormat="1" applyFont="1" applyBorder="1" applyAlignment="1" applyProtection="1">
      <alignment horizontal="center" vertical="center" wrapText="1"/>
      <protection locked="0"/>
    </xf>
    <xf numFmtId="49" fontId="3" fillId="0" borderId="7" xfId="0" applyNumberFormat="1" applyFont="1" applyBorder="1" applyAlignment="1" applyProtection="1">
      <alignment horizontal="center" vertical="center" wrapText="1"/>
      <protection locked="0"/>
    </xf>
    <xf numFmtId="49" fontId="3" fillId="0" borderId="6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7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5" xfId="0" applyFont="1" applyFill="1" applyBorder="1" applyAlignment="1">
      <alignment horizontal="left"/>
    </xf>
  </cellXfs>
  <cellStyles count="7">
    <cellStyle name="Обычный" xfId="0" builtinId="0"/>
    <cellStyle name="㼿㼿㼿㼠㼿㼿㼿㼠㼿㼠㼿㼿㼿" xfId="1"/>
    <cellStyle name="㼿㼿㼿㼠㼿㼿㼿㼿㼿㼿㼿" xfId="2"/>
    <cellStyle name="㼿㼿㼿㼿‿㼿㼿?" xfId="3"/>
    <cellStyle name="㼿㼿㼿㼿‿㼿㼿㼿㼿㼿㼠㼿㼿㼿" xfId="4"/>
    <cellStyle name="㼿㼿㼿㼿㼠㼿?" xfId="5"/>
    <cellStyle name="㼿㼿㼿㼿㼠㼿‿㼿㼿㼿㼿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1"/>
  <sheetViews>
    <sheetView tabSelected="1" zoomScale="70" zoomScaleNormal="70" zoomScaleSheetLayoutView="75" workbookViewId="0">
      <selection sqref="A1:O1"/>
    </sheetView>
  </sheetViews>
  <sheetFormatPr defaultColWidth="9.140625" defaultRowHeight="15" x14ac:dyDescent="0.25"/>
  <cols>
    <col min="1" max="1" width="52.7109375" style="10" customWidth="1"/>
    <col min="2" max="2" width="17.7109375" style="1" customWidth="1"/>
    <col min="3" max="4" width="15.7109375" style="1" customWidth="1"/>
    <col min="5" max="5" width="17.7109375" style="1" hidden="1" customWidth="1"/>
    <col min="6" max="7" width="15.7109375" style="1" customWidth="1"/>
    <col min="8" max="8" width="18.7109375" style="1" customWidth="1"/>
    <col min="9" max="9" width="15.7109375" style="1" customWidth="1"/>
    <col min="10" max="12" width="21.7109375" style="1" customWidth="1"/>
    <col min="13" max="13" width="15.7109375" style="1" customWidth="1"/>
    <col min="14" max="14" width="19.7109375" style="1" customWidth="1"/>
    <col min="15" max="15" width="17.7109375" style="1" customWidth="1"/>
    <col min="16" max="16384" width="9.140625" style="1"/>
  </cols>
  <sheetData>
    <row r="1" spans="1:15" ht="24" customHeight="1" x14ac:dyDescent="0.25">
      <c r="A1" s="48" t="s">
        <v>45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</row>
    <row r="2" spans="1:15" ht="24" customHeight="1" x14ac:dyDescent="0.25">
      <c r="A2" s="49" t="s">
        <v>44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</row>
    <row r="3" spans="1:15" ht="16.5" x14ac:dyDescent="0.25">
      <c r="A3" s="50"/>
      <c r="B3" s="50"/>
      <c r="C3" s="50"/>
      <c r="D3" s="51"/>
      <c r="E3" s="51"/>
      <c r="F3" s="51"/>
      <c r="G3" s="51"/>
      <c r="H3" s="51"/>
      <c r="I3" s="51"/>
      <c r="J3" s="2"/>
      <c r="K3" s="2"/>
      <c r="L3" s="2"/>
      <c r="M3" s="2"/>
      <c r="O3" s="2" t="s">
        <v>43</v>
      </c>
    </row>
    <row r="4" spans="1:15" ht="18" customHeight="1" x14ac:dyDescent="0.25">
      <c r="A4" s="44" t="s">
        <v>0</v>
      </c>
      <c r="B4" s="46" t="s">
        <v>1</v>
      </c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2" t="s">
        <v>46</v>
      </c>
      <c r="O4" s="42" t="s">
        <v>52</v>
      </c>
    </row>
    <row r="5" spans="1:15" ht="138" customHeight="1" x14ac:dyDescent="0.25">
      <c r="A5" s="45"/>
      <c r="B5" s="11" t="s">
        <v>2</v>
      </c>
      <c r="C5" s="11" t="s">
        <v>3</v>
      </c>
      <c r="D5" s="11" t="s">
        <v>4</v>
      </c>
      <c r="E5" s="11" t="s">
        <v>5</v>
      </c>
      <c r="F5" s="12" t="s">
        <v>8</v>
      </c>
      <c r="G5" s="30" t="s">
        <v>6</v>
      </c>
      <c r="H5" s="30" t="s">
        <v>7</v>
      </c>
      <c r="I5" s="30" t="s">
        <v>38</v>
      </c>
      <c r="J5" s="12" t="s">
        <v>39</v>
      </c>
      <c r="K5" s="11" t="s">
        <v>40</v>
      </c>
      <c r="L5" s="11" t="s">
        <v>41</v>
      </c>
      <c r="M5" s="11" t="s">
        <v>11</v>
      </c>
      <c r="N5" s="43"/>
      <c r="O5" s="43"/>
    </row>
    <row r="6" spans="1:15" ht="18" customHeight="1" x14ac:dyDescent="0.25">
      <c r="A6" s="3" t="s">
        <v>12</v>
      </c>
      <c r="B6" s="4">
        <f t="shared" ref="B6:M6" si="0">B7+B8+B9+B10+B11+B12+B17+B18+B19+B20+B21+B22+B23+B24+B25+B26+B27+B28+B31</f>
        <v>111573627.19000001</v>
      </c>
      <c r="C6" s="4">
        <f t="shared" si="0"/>
        <v>941767.35</v>
      </c>
      <c r="D6" s="4">
        <f t="shared" si="0"/>
        <v>701896.39</v>
      </c>
      <c r="E6" s="4">
        <f t="shared" si="0"/>
        <v>0</v>
      </c>
      <c r="F6" s="4">
        <f t="shared" si="0"/>
        <v>2879228.43</v>
      </c>
      <c r="G6" s="4">
        <f t="shared" si="0"/>
        <v>5708415.9100000001</v>
      </c>
      <c r="H6" s="4">
        <f t="shared" si="0"/>
        <v>1194535145.1699998</v>
      </c>
      <c r="I6" s="4">
        <f t="shared" si="0"/>
        <v>25185278.469999999</v>
      </c>
      <c r="J6" s="4">
        <f t="shared" si="0"/>
        <v>1814152.98</v>
      </c>
      <c r="K6" s="4">
        <f t="shared" si="0"/>
        <v>5814.72</v>
      </c>
      <c r="L6" s="4">
        <f t="shared" si="0"/>
        <v>8466585.7300000004</v>
      </c>
      <c r="M6" s="4">
        <f t="shared" si="0"/>
        <v>76000</v>
      </c>
      <c r="N6" s="5">
        <f>SUM(B6:M6)</f>
        <v>1351887912.3399999</v>
      </c>
      <c r="O6" s="4">
        <v>0</v>
      </c>
    </row>
    <row r="7" spans="1:15" ht="18" customHeight="1" x14ac:dyDescent="0.25">
      <c r="A7" s="6" t="s">
        <v>13</v>
      </c>
      <c r="B7" s="7">
        <v>4807</v>
      </c>
      <c r="C7" s="7">
        <v>6882</v>
      </c>
      <c r="D7" s="7">
        <v>206064.89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1</v>
      </c>
      <c r="K7" s="26">
        <v>0</v>
      </c>
      <c r="L7" s="26">
        <v>0</v>
      </c>
      <c r="M7" s="26">
        <v>0</v>
      </c>
      <c r="N7" s="8">
        <f>SUM(B7:M7)</f>
        <v>217754.89</v>
      </c>
      <c r="O7" s="7">
        <v>0</v>
      </c>
    </row>
    <row r="8" spans="1:15" s="10" customFormat="1" ht="33" customHeight="1" x14ac:dyDescent="0.25">
      <c r="A8" s="25" t="s">
        <v>14</v>
      </c>
      <c r="B8" s="26">
        <v>0</v>
      </c>
      <c r="C8" s="26">
        <v>0</v>
      </c>
      <c r="D8" s="26">
        <v>0</v>
      </c>
      <c r="E8" s="26">
        <v>0</v>
      </c>
      <c r="F8" s="26">
        <v>21700</v>
      </c>
      <c r="G8" s="26">
        <v>0</v>
      </c>
      <c r="H8" s="26">
        <v>0</v>
      </c>
      <c r="I8" s="26">
        <v>0</v>
      </c>
      <c r="J8" s="26">
        <v>0</v>
      </c>
      <c r="K8" s="26">
        <v>0</v>
      </c>
      <c r="L8" s="26">
        <v>0</v>
      </c>
      <c r="M8" s="26">
        <v>0</v>
      </c>
      <c r="N8" s="27">
        <f t="shared" ref="N8:N31" si="1">SUM(B8:M8)</f>
        <v>21700</v>
      </c>
      <c r="O8" s="26">
        <v>0</v>
      </c>
    </row>
    <row r="9" spans="1:15" s="10" customFormat="1" ht="18" customHeight="1" x14ac:dyDescent="0.25">
      <c r="A9" s="25" t="s">
        <v>15</v>
      </c>
      <c r="B9" s="26">
        <v>12964.04</v>
      </c>
      <c r="C9" s="26">
        <v>16855.939999999999</v>
      </c>
      <c r="D9" s="26">
        <v>184181.59</v>
      </c>
      <c r="E9" s="26">
        <v>0</v>
      </c>
      <c r="F9" s="26">
        <v>0</v>
      </c>
      <c r="G9" s="26">
        <v>0</v>
      </c>
      <c r="H9" s="26">
        <v>0</v>
      </c>
      <c r="I9" s="26">
        <v>0</v>
      </c>
      <c r="J9" s="26">
        <v>1.58</v>
      </c>
      <c r="K9" s="26">
        <v>0</v>
      </c>
      <c r="L9" s="26">
        <v>0</v>
      </c>
      <c r="M9" s="26">
        <v>0</v>
      </c>
      <c r="N9" s="27">
        <f t="shared" si="1"/>
        <v>214003.15</v>
      </c>
      <c r="O9" s="26">
        <v>0</v>
      </c>
    </row>
    <row r="10" spans="1:15" s="10" customFormat="1" ht="18" customHeight="1" x14ac:dyDescent="0.25">
      <c r="A10" s="25" t="s">
        <v>16</v>
      </c>
      <c r="B10" s="26">
        <v>0</v>
      </c>
      <c r="C10" s="26">
        <v>22212.02</v>
      </c>
      <c r="D10" s="26">
        <v>113.45</v>
      </c>
      <c r="E10" s="26">
        <v>0</v>
      </c>
      <c r="F10" s="26">
        <v>0</v>
      </c>
      <c r="G10" s="26">
        <v>0</v>
      </c>
      <c r="H10" s="26">
        <v>0</v>
      </c>
      <c r="I10" s="26">
        <v>0</v>
      </c>
      <c r="J10" s="26">
        <v>1606.33</v>
      </c>
      <c r="K10" s="26">
        <v>0</v>
      </c>
      <c r="L10" s="26">
        <v>0</v>
      </c>
      <c r="M10" s="26">
        <v>0</v>
      </c>
      <c r="N10" s="27">
        <f t="shared" si="1"/>
        <v>23931.800000000003</v>
      </c>
      <c r="O10" s="26">
        <v>0</v>
      </c>
    </row>
    <row r="11" spans="1:15" s="10" customFormat="1" ht="18" customHeight="1" x14ac:dyDescent="0.25">
      <c r="A11" s="25" t="s">
        <v>17</v>
      </c>
      <c r="B11" s="26">
        <v>0</v>
      </c>
      <c r="C11" s="26">
        <v>0</v>
      </c>
      <c r="D11" s="26">
        <v>0</v>
      </c>
      <c r="E11" s="26">
        <v>0</v>
      </c>
      <c r="F11" s="26">
        <v>218400</v>
      </c>
      <c r="G11" s="26">
        <v>0</v>
      </c>
      <c r="H11" s="26">
        <v>0</v>
      </c>
      <c r="I11" s="26">
        <v>0</v>
      </c>
      <c r="J11" s="26">
        <v>0</v>
      </c>
      <c r="K11" s="26">
        <v>0</v>
      </c>
      <c r="L11" s="26">
        <v>0</v>
      </c>
      <c r="M11" s="26">
        <v>0</v>
      </c>
      <c r="N11" s="27">
        <f t="shared" si="1"/>
        <v>218400</v>
      </c>
      <c r="O11" s="26">
        <v>0</v>
      </c>
    </row>
    <row r="12" spans="1:15" s="13" customFormat="1" ht="18" customHeight="1" x14ac:dyDescent="0.25">
      <c r="A12" s="9" t="s">
        <v>18</v>
      </c>
      <c r="B12" s="7">
        <f t="shared" ref="B12:L12" si="2">B13+B14+B15+B16</f>
        <v>0</v>
      </c>
      <c r="C12" s="7">
        <f t="shared" si="2"/>
        <v>71161.350000000006</v>
      </c>
      <c r="D12" s="7">
        <f t="shared" si="2"/>
        <v>2336.52</v>
      </c>
      <c r="E12" s="7">
        <f t="shared" si="2"/>
        <v>0</v>
      </c>
      <c r="F12" s="7">
        <f t="shared" si="2"/>
        <v>3707.54</v>
      </c>
      <c r="G12" s="7">
        <f t="shared" si="2"/>
        <v>5689595.0099999998</v>
      </c>
      <c r="H12" s="7">
        <f t="shared" si="2"/>
        <v>0</v>
      </c>
      <c r="I12" s="7">
        <f t="shared" si="2"/>
        <v>0</v>
      </c>
      <c r="J12" s="7">
        <f t="shared" si="2"/>
        <v>1258737.4200000002</v>
      </c>
      <c r="K12" s="7">
        <f t="shared" si="2"/>
        <v>0</v>
      </c>
      <c r="L12" s="7">
        <f t="shared" si="2"/>
        <v>0</v>
      </c>
      <c r="M12" s="7">
        <v>0</v>
      </c>
      <c r="N12" s="21">
        <f t="shared" si="1"/>
        <v>7025537.8399999999</v>
      </c>
      <c r="O12" s="7">
        <v>0</v>
      </c>
    </row>
    <row r="13" spans="1:15" s="10" customFormat="1" ht="18" customHeight="1" x14ac:dyDescent="0.25">
      <c r="A13" s="31" t="s">
        <v>19</v>
      </c>
      <c r="B13" s="32">
        <v>0</v>
      </c>
      <c r="C13" s="32">
        <v>71161.350000000006</v>
      </c>
      <c r="D13" s="32">
        <v>0</v>
      </c>
      <c r="E13" s="32">
        <v>0</v>
      </c>
      <c r="F13" s="32">
        <v>0</v>
      </c>
      <c r="G13" s="32">
        <v>0</v>
      </c>
      <c r="H13" s="32">
        <v>0</v>
      </c>
      <c r="I13" s="32">
        <v>0</v>
      </c>
      <c r="J13" s="32">
        <v>536179.1</v>
      </c>
      <c r="K13" s="32">
        <v>0</v>
      </c>
      <c r="L13" s="32">
        <v>0</v>
      </c>
      <c r="M13" s="32">
        <v>0</v>
      </c>
      <c r="N13" s="33">
        <f t="shared" si="1"/>
        <v>607340.44999999995</v>
      </c>
      <c r="O13" s="32">
        <v>0</v>
      </c>
    </row>
    <row r="14" spans="1:15" s="10" customFormat="1" ht="18" customHeight="1" x14ac:dyDescent="0.25">
      <c r="A14" s="31" t="s">
        <v>20</v>
      </c>
      <c r="B14" s="32">
        <v>0</v>
      </c>
      <c r="C14" s="32">
        <v>0</v>
      </c>
      <c r="D14" s="32">
        <v>0</v>
      </c>
      <c r="E14" s="32">
        <v>0</v>
      </c>
      <c r="F14" s="32">
        <v>0</v>
      </c>
      <c r="G14" s="32">
        <v>5689595.0099999998</v>
      </c>
      <c r="H14" s="32">
        <v>0</v>
      </c>
      <c r="I14" s="32">
        <v>0</v>
      </c>
      <c r="J14" s="32">
        <v>704030</v>
      </c>
      <c r="K14" s="32">
        <v>0</v>
      </c>
      <c r="L14" s="32">
        <v>0</v>
      </c>
      <c r="M14" s="32">
        <v>0</v>
      </c>
      <c r="N14" s="33">
        <f t="shared" si="1"/>
        <v>6393625.0099999998</v>
      </c>
      <c r="O14" s="32">
        <v>0</v>
      </c>
    </row>
    <row r="15" spans="1:15" s="10" customFormat="1" ht="18" customHeight="1" x14ac:dyDescent="0.25">
      <c r="A15" s="31" t="s">
        <v>21</v>
      </c>
      <c r="B15" s="32">
        <v>0</v>
      </c>
      <c r="C15" s="32">
        <v>0</v>
      </c>
      <c r="D15" s="32">
        <v>849.71</v>
      </c>
      <c r="E15" s="32">
        <v>0</v>
      </c>
      <c r="F15" s="32">
        <v>0</v>
      </c>
      <c r="G15" s="32">
        <v>0</v>
      </c>
      <c r="H15" s="32">
        <v>0</v>
      </c>
      <c r="I15" s="32">
        <v>0</v>
      </c>
      <c r="J15" s="32">
        <v>18528.32</v>
      </c>
      <c r="K15" s="32">
        <v>0</v>
      </c>
      <c r="L15" s="32">
        <v>0</v>
      </c>
      <c r="M15" s="32">
        <v>0</v>
      </c>
      <c r="N15" s="33">
        <f t="shared" si="1"/>
        <v>19378.03</v>
      </c>
      <c r="O15" s="32">
        <v>0</v>
      </c>
    </row>
    <row r="16" spans="1:15" s="10" customFormat="1" ht="18" customHeight="1" x14ac:dyDescent="0.25">
      <c r="A16" s="34" t="s">
        <v>22</v>
      </c>
      <c r="B16" s="32">
        <v>0</v>
      </c>
      <c r="C16" s="32">
        <v>0</v>
      </c>
      <c r="D16" s="32">
        <v>1486.81</v>
      </c>
      <c r="E16" s="32">
        <v>0</v>
      </c>
      <c r="F16" s="32">
        <v>3707.54</v>
      </c>
      <c r="G16" s="32">
        <v>0</v>
      </c>
      <c r="H16" s="32">
        <v>0</v>
      </c>
      <c r="I16" s="32">
        <v>0</v>
      </c>
      <c r="J16" s="32">
        <v>0</v>
      </c>
      <c r="K16" s="32">
        <v>0</v>
      </c>
      <c r="L16" s="32">
        <v>0</v>
      </c>
      <c r="M16" s="32">
        <v>0</v>
      </c>
      <c r="N16" s="33">
        <f t="shared" si="1"/>
        <v>5194.3500000000004</v>
      </c>
      <c r="O16" s="32">
        <v>0</v>
      </c>
    </row>
    <row r="17" spans="1:15" s="10" customFormat="1" ht="47.1" customHeight="1" x14ac:dyDescent="0.25">
      <c r="A17" s="25" t="s">
        <v>23</v>
      </c>
      <c r="B17" s="26">
        <v>0</v>
      </c>
      <c r="C17" s="26">
        <v>0</v>
      </c>
      <c r="D17" s="26">
        <v>0</v>
      </c>
      <c r="E17" s="26">
        <v>0</v>
      </c>
      <c r="F17" s="26">
        <v>0</v>
      </c>
      <c r="G17" s="26">
        <v>0</v>
      </c>
      <c r="H17" s="26">
        <v>0</v>
      </c>
      <c r="I17" s="26">
        <v>0</v>
      </c>
      <c r="J17" s="26">
        <v>817.97</v>
      </c>
      <c r="K17" s="26">
        <v>0</v>
      </c>
      <c r="L17" s="26">
        <v>0</v>
      </c>
      <c r="M17" s="26">
        <v>0</v>
      </c>
      <c r="N17" s="27">
        <f t="shared" si="1"/>
        <v>817.97</v>
      </c>
      <c r="O17" s="26">
        <v>0</v>
      </c>
    </row>
    <row r="18" spans="1:15" s="10" customFormat="1" ht="18" customHeight="1" x14ac:dyDescent="0.25">
      <c r="A18" s="25" t="s">
        <v>24</v>
      </c>
      <c r="B18" s="26">
        <v>0</v>
      </c>
      <c r="C18" s="26">
        <v>196971.56</v>
      </c>
      <c r="D18" s="26">
        <v>4089.5</v>
      </c>
      <c r="E18" s="26">
        <v>0</v>
      </c>
      <c r="F18" s="26">
        <v>1914740</v>
      </c>
      <c r="G18" s="26">
        <v>0</v>
      </c>
      <c r="H18" s="26">
        <v>0</v>
      </c>
      <c r="I18" s="26">
        <v>24423868.859999999</v>
      </c>
      <c r="J18" s="26">
        <v>442134</v>
      </c>
      <c r="K18" s="26">
        <v>0</v>
      </c>
      <c r="L18" s="26">
        <v>0</v>
      </c>
      <c r="M18" s="26">
        <v>0</v>
      </c>
      <c r="N18" s="27">
        <f t="shared" si="1"/>
        <v>26981803.919999998</v>
      </c>
      <c r="O18" s="26">
        <v>0</v>
      </c>
    </row>
    <row r="19" spans="1:15" s="10" customFormat="1" ht="18" customHeight="1" x14ac:dyDescent="0.25">
      <c r="A19" s="25" t="s">
        <v>25</v>
      </c>
      <c r="B19" s="26">
        <v>35000</v>
      </c>
      <c r="C19" s="26">
        <v>198085.34</v>
      </c>
      <c r="D19" s="26">
        <v>304891.44</v>
      </c>
      <c r="E19" s="26">
        <v>0</v>
      </c>
      <c r="F19" s="26">
        <v>435852.6</v>
      </c>
      <c r="G19" s="26">
        <v>0</v>
      </c>
      <c r="H19" s="26">
        <v>0</v>
      </c>
      <c r="I19" s="26">
        <v>761409.61</v>
      </c>
      <c r="J19" s="26">
        <v>88161.21</v>
      </c>
      <c r="K19" s="26">
        <v>0</v>
      </c>
      <c r="L19" s="26">
        <v>8466585.7300000004</v>
      </c>
      <c r="M19" s="26">
        <v>76000</v>
      </c>
      <c r="N19" s="27">
        <f t="shared" si="1"/>
        <v>10365985.93</v>
      </c>
      <c r="O19" s="26">
        <v>0</v>
      </c>
    </row>
    <row r="20" spans="1:15" s="10" customFormat="1" ht="18" customHeight="1" x14ac:dyDescent="0.25">
      <c r="A20" s="25" t="s">
        <v>26</v>
      </c>
      <c r="B20" s="26">
        <v>0</v>
      </c>
      <c r="C20" s="26">
        <v>0</v>
      </c>
      <c r="D20" s="26">
        <v>0</v>
      </c>
      <c r="E20" s="26">
        <v>0</v>
      </c>
      <c r="F20" s="26">
        <v>0</v>
      </c>
      <c r="G20" s="26">
        <v>0</v>
      </c>
      <c r="H20" s="26">
        <v>2107093.2999999998</v>
      </c>
      <c r="I20" s="26">
        <v>0</v>
      </c>
      <c r="J20" s="26">
        <v>0</v>
      </c>
      <c r="K20" s="26">
        <v>0</v>
      </c>
      <c r="L20" s="26">
        <v>0</v>
      </c>
      <c r="M20" s="26">
        <v>0</v>
      </c>
      <c r="N20" s="27">
        <f t="shared" si="1"/>
        <v>2107093.2999999998</v>
      </c>
      <c r="O20" s="26">
        <v>0</v>
      </c>
    </row>
    <row r="21" spans="1:15" s="10" customFormat="1" ht="33" hidden="1" customHeight="1" x14ac:dyDescent="0.25">
      <c r="A21" s="25" t="s">
        <v>27</v>
      </c>
      <c r="B21" s="26">
        <v>0</v>
      </c>
      <c r="C21" s="26">
        <v>0</v>
      </c>
      <c r="D21" s="26">
        <v>0</v>
      </c>
      <c r="E21" s="26">
        <v>0</v>
      </c>
      <c r="F21" s="26">
        <v>0</v>
      </c>
      <c r="G21" s="26">
        <v>0</v>
      </c>
      <c r="H21" s="26">
        <v>0</v>
      </c>
      <c r="I21" s="26">
        <v>0</v>
      </c>
      <c r="J21" s="26">
        <v>0</v>
      </c>
      <c r="K21" s="26">
        <v>0</v>
      </c>
      <c r="L21" s="26">
        <v>0</v>
      </c>
      <c r="M21" s="26">
        <v>0</v>
      </c>
      <c r="N21" s="27">
        <f t="shared" si="1"/>
        <v>0</v>
      </c>
      <c r="O21" s="26">
        <v>0</v>
      </c>
    </row>
    <row r="22" spans="1:15" s="10" customFormat="1" ht="33" hidden="1" customHeight="1" x14ac:dyDescent="0.25">
      <c r="A22" s="25" t="s">
        <v>42</v>
      </c>
      <c r="B22" s="26">
        <v>0</v>
      </c>
      <c r="C22" s="26">
        <v>0</v>
      </c>
      <c r="D22" s="26">
        <v>0</v>
      </c>
      <c r="E22" s="26">
        <v>0</v>
      </c>
      <c r="F22" s="26">
        <v>0</v>
      </c>
      <c r="G22" s="26">
        <v>0</v>
      </c>
      <c r="H22" s="26">
        <v>0</v>
      </c>
      <c r="I22" s="26">
        <v>0</v>
      </c>
      <c r="J22" s="26">
        <v>0</v>
      </c>
      <c r="K22" s="26">
        <v>0</v>
      </c>
      <c r="L22" s="26">
        <v>0</v>
      </c>
      <c r="M22" s="26">
        <v>0</v>
      </c>
      <c r="N22" s="27">
        <f t="shared" si="1"/>
        <v>0</v>
      </c>
      <c r="O22" s="26">
        <v>0</v>
      </c>
    </row>
    <row r="23" spans="1:15" s="10" customFormat="1" ht="33" customHeight="1" x14ac:dyDescent="0.25">
      <c r="A23" s="25" t="s">
        <v>29</v>
      </c>
      <c r="B23" s="26">
        <v>0</v>
      </c>
      <c r="C23" s="26">
        <v>3874</v>
      </c>
      <c r="D23" s="26">
        <v>0</v>
      </c>
      <c r="E23" s="26">
        <v>0</v>
      </c>
      <c r="F23" s="26">
        <v>0</v>
      </c>
      <c r="G23" s="26">
        <v>0</v>
      </c>
      <c r="H23" s="26">
        <v>0</v>
      </c>
      <c r="I23" s="26">
        <v>0</v>
      </c>
      <c r="J23" s="26">
        <v>0</v>
      </c>
      <c r="K23" s="26">
        <v>0</v>
      </c>
      <c r="L23" s="26">
        <v>0</v>
      </c>
      <c r="M23" s="26">
        <v>0</v>
      </c>
      <c r="N23" s="27">
        <f t="shared" si="1"/>
        <v>3874</v>
      </c>
      <c r="O23" s="26">
        <v>0</v>
      </c>
    </row>
    <row r="24" spans="1:15" s="10" customFormat="1" ht="33" hidden="1" customHeight="1" x14ac:dyDescent="0.25">
      <c r="A24" s="25" t="s">
        <v>30</v>
      </c>
      <c r="B24" s="26">
        <v>0</v>
      </c>
      <c r="C24" s="26">
        <v>0</v>
      </c>
      <c r="D24" s="26">
        <v>0</v>
      </c>
      <c r="E24" s="26">
        <v>0</v>
      </c>
      <c r="F24" s="26">
        <v>0</v>
      </c>
      <c r="G24" s="26">
        <v>0</v>
      </c>
      <c r="H24" s="26">
        <v>0</v>
      </c>
      <c r="I24" s="26">
        <v>0</v>
      </c>
      <c r="J24" s="26">
        <v>0</v>
      </c>
      <c r="K24" s="26">
        <v>0</v>
      </c>
      <c r="L24" s="26">
        <v>0</v>
      </c>
      <c r="M24" s="26">
        <v>0</v>
      </c>
      <c r="N24" s="27">
        <f>SUM(B24:M24)</f>
        <v>0</v>
      </c>
      <c r="O24" s="26">
        <v>0</v>
      </c>
    </row>
    <row r="25" spans="1:15" s="10" customFormat="1" ht="33" customHeight="1" x14ac:dyDescent="0.25">
      <c r="A25" s="25" t="s">
        <v>31</v>
      </c>
      <c r="B25" s="26">
        <v>0</v>
      </c>
      <c r="C25" s="26">
        <v>79538.12</v>
      </c>
      <c r="D25" s="26">
        <v>0</v>
      </c>
      <c r="E25" s="26">
        <v>0</v>
      </c>
      <c r="F25" s="26">
        <v>0</v>
      </c>
      <c r="G25" s="26">
        <v>15153.9</v>
      </c>
      <c r="H25" s="26">
        <v>0</v>
      </c>
      <c r="I25" s="26">
        <v>0</v>
      </c>
      <c r="J25" s="26">
        <v>732.27</v>
      </c>
      <c r="K25" s="26">
        <v>5814.72</v>
      </c>
      <c r="L25" s="26">
        <v>0</v>
      </c>
      <c r="M25" s="26">
        <v>0</v>
      </c>
      <c r="N25" s="27">
        <f t="shared" si="1"/>
        <v>101239.01</v>
      </c>
      <c r="O25" s="26">
        <v>0</v>
      </c>
    </row>
    <row r="26" spans="1:15" s="10" customFormat="1" ht="18" customHeight="1" x14ac:dyDescent="0.25">
      <c r="A26" s="25" t="s">
        <v>32</v>
      </c>
      <c r="B26" s="26">
        <v>0</v>
      </c>
      <c r="C26" s="26">
        <v>346187.02</v>
      </c>
      <c r="D26" s="26">
        <v>219</v>
      </c>
      <c r="E26" s="26">
        <v>0</v>
      </c>
      <c r="F26" s="26">
        <v>284828.28999999998</v>
      </c>
      <c r="G26" s="26">
        <v>3667</v>
      </c>
      <c r="H26" s="26">
        <v>0</v>
      </c>
      <c r="I26" s="26">
        <v>0</v>
      </c>
      <c r="J26" s="26">
        <v>21961.200000000001</v>
      </c>
      <c r="K26" s="26">
        <v>0</v>
      </c>
      <c r="L26" s="26">
        <v>0</v>
      </c>
      <c r="M26" s="26">
        <v>0</v>
      </c>
      <c r="N26" s="27">
        <f t="shared" si="1"/>
        <v>656862.51</v>
      </c>
      <c r="O26" s="26">
        <v>0</v>
      </c>
    </row>
    <row r="27" spans="1:15" s="10" customFormat="1" ht="33" customHeight="1" x14ac:dyDescent="0.25">
      <c r="A27" s="25" t="s">
        <v>33</v>
      </c>
      <c r="B27" s="26">
        <v>111520856.15000001</v>
      </c>
      <c r="C27" s="26">
        <v>0</v>
      </c>
      <c r="D27" s="26">
        <v>0</v>
      </c>
      <c r="E27" s="26">
        <v>0</v>
      </c>
      <c r="F27" s="26">
        <v>0</v>
      </c>
      <c r="G27" s="26">
        <v>0</v>
      </c>
      <c r="H27" s="26">
        <v>1192428051.8699999</v>
      </c>
      <c r="I27" s="26">
        <v>0</v>
      </c>
      <c r="J27" s="26">
        <v>0</v>
      </c>
      <c r="K27" s="26">
        <v>0</v>
      </c>
      <c r="L27" s="26">
        <v>0</v>
      </c>
      <c r="M27" s="26">
        <v>0</v>
      </c>
      <c r="N27" s="27">
        <f t="shared" si="1"/>
        <v>1303948908.02</v>
      </c>
      <c r="O27" s="26">
        <v>0</v>
      </c>
    </row>
    <row r="28" spans="1:15" s="13" customFormat="1" ht="33" hidden="1" customHeight="1" x14ac:dyDescent="0.25">
      <c r="A28" s="24" t="s">
        <v>34</v>
      </c>
      <c r="B28" s="7">
        <f t="shared" ref="B28:M28" si="3">B29+B30</f>
        <v>0</v>
      </c>
      <c r="C28" s="7">
        <f t="shared" si="3"/>
        <v>0</v>
      </c>
      <c r="D28" s="7">
        <f t="shared" si="3"/>
        <v>0</v>
      </c>
      <c r="E28" s="7">
        <f t="shared" si="3"/>
        <v>0</v>
      </c>
      <c r="F28" s="7">
        <f t="shared" si="3"/>
        <v>0</v>
      </c>
      <c r="G28" s="7">
        <f t="shared" si="3"/>
        <v>0</v>
      </c>
      <c r="H28" s="7">
        <f t="shared" si="3"/>
        <v>0</v>
      </c>
      <c r="I28" s="7">
        <f t="shared" si="3"/>
        <v>0</v>
      </c>
      <c r="J28" s="7">
        <f t="shared" si="3"/>
        <v>0</v>
      </c>
      <c r="K28" s="7">
        <f t="shared" si="3"/>
        <v>0</v>
      </c>
      <c r="L28" s="7">
        <f t="shared" si="3"/>
        <v>0</v>
      </c>
      <c r="M28" s="7">
        <f t="shared" si="3"/>
        <v>0</v>
      </c>
      <c r="N28" s="21">
        <f t="shared" si="1"/>
        <v>0</v>
      </c>
      <c r="O28" s="7">
        <v>0</v>
      </c>
    </row>
    <row r="29" spans="1:15" s="10" customFormat="1" ht="18" hidden="1" customHeight="1" x14ac:dyDescent="0.25">
      <c r="A29" s="3" t="s">
        <v>35</v>
      </c>
      <c r="B29" s="26">
        <v>0</v>
      </c>
      <c r="C29" s="26">
        <v>0</v>
      </c>
      <c r="D29" s="26">
        <v>0</v>
      </c>
      <c r="E29" s="26">
        <v>0</v>
      </c>
      <c r="F29" s="26">
        <v>0</v>
      </c>
      <c r="G29" s="26">
        <v>0</v>
      </c>
      <c r="H29" s="26">
        <v>0</v>
      </c>
      <c r="I29" s="26">
        <v>0</v>
      </c>
      <c r="J29" s="26">
        <v>0</v>
      </c>
      <c r="K29" s="26">
        <v>0</v>
      </c>
      <c r="L29" s="26">
        <v>0</v>
      </c>
      <c r="M29" s="26">
        <v>0</v>
      </c>
      <c r="N29" s="27">
        <f t="shared" si="1"/>
        <v>0</v>
      </c>
      <c r="O29" s="26">
        <v>0</v>
      </c>
    </row>
    <row r="30" spans="1:15" s="10" customFormat="1" ht="18" hidden="1" customHeight="1" x14ac:dyDescent="0.25">
      <c r="A30" s="28" t="s">
        <v>36</v>
      </c>
      <c r="B30" s="26">
        <v>0</v>
      </c>
      <c r="C30" s="26">
        <v>0</v>
      </c>
      <c r="D30" s="26">
        <v>0</v>
      </c>
      <c r="E30" s="26">
        <v>0</v>
      </c>
      <c r="F30" s="26">
        <v>0</v>
      </c>
      <c r="G30" s="26">
        <v>0</v>
      </c>
      <c r="H30" s="26">
        <v>0</v>
      </c>
      <c r="I30" s="26">
        <v>0</v>
      </c>
      <c r="J30" s="26">
        <v>0</v>
      </c>
      <c r="K30" s="26">
        <v>0</v>
      </c>
      <c r="L30" s="26">
        <v>0</v>
      </c>
      <c r="M30" s="26">
        <v>0</v>
      </c>
      <c r="N30" s="27">
        <f t="shared" si="1"/>
        <v>0</v>
      </c>
      <c r="O30" s="26">
        <v>0</v>
      </c>
    </row>
    <row r="31" spans="1:15" s="10" customFormat="1" ht="18" hidden="1" customHeight="1" x14ac:dyDescent="0.25">
      <c r="A31" s="28" t="s">
        <v>37</v>
      </c>
      <c r="B31" s="26">
        <v>0</v>
      </c>
      <c r="C31" s="26">
        <v>0</v>
      </c>
      <c r="D31" s="26">
        <v>0</v>
      </c>
      <c r="E31" s="26">
        <v>0</v>
      </c>
      <c r="F31" s="26">
        <v>0</v>
      </c>
      <c r="G31" s="26">
        <v>0</v>
      </c>
      <c r="H31" s="26">
        <v>0</v>
      </c>
      <c r="I31" s="26">
        <v>0</v>
      </c>
      <c r="J31" s="26">
        <v>0</v>
      </c>
      <c r="K31" s="26">
        <v>0</v>
      </c>
      <c r="L31" s="26">
        <v>0</v>
      </c>
      <c r="M31" s="26">
        <v>0</v>
      </c>
      <c r="N31" s="27">
        <f t="shared" si="1"/>
        <v>0</v>
      </c>
      <c r="O31" s="26">
        <v>0</v>
      </c>
    </row>
  </sheetData>
  <mergeCells count="8">
    <mergeCell ref="O4:O5"/>
    <mergeCell ref="A4:A5"/>
    <mergeCell ref="B4:M4"/>
    <mergeCell ref="N4:N5"/>
    <mergeCell ref="A1:O1"/>
    <mergeCell ref="A2:O2"/>
    <mergeCell ref="A3:C3"/>
    <mergeCell ref="D3:I3"/>
  </mergeCells>
  <pageMargins left="0.39370078740157483" right="0.39370078740157483" top="0.78740157480314965" bottom="0.78740157480314965" header="0.31496062992125984" footer="0.31496062992125984"/>
  <pageSetup paperSize="9" scale="48" fitToHeight="2" orientation="landscape" r:id="rId1"/>
  <headerFooter alignWithMargins="0"/>
  <ignoredErrors>
    <ignoredError sqref="N7:N31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1"/>
  <sheetViews>
    <sheetView zoomScale="70" zoomScaleNormal="70" zoomScaleSheetLayoutView="75" workbookViewId="0">
      <selection sqref="A1:O1"/>
    </sheetView>
  </sheetViews>
  <sheetFormatPr defaultColWidth="16" defaultRowHeight="15" x14ac:dyDescent="0.25"/>
  <cols>
    <col min="1" max="1" width="52.7109375" style="10" customWidth="1"/>
    <col min="2" max="7" width="16.7109375" style="1" customWidth="1"/>
    <col min="8" max="8" width="16.85546875" style="1" hidden="1" customWidth="1"/>
    <col min="9" max="9" width="0" style="1" hidden="1" customWidth="1"/>
    <col min="10" max="12" width="21.7109375" style="1" customWidth="1"/>
    <col min="13" max="13" width="16.7109375" style="1" customWidth="1"/>
    <col min="14" max="14" width="18.7109375" style="1" customWidth="1"/>
    <col min="15" max="15" width="17.7109375" style="1" customWidth="1"/>
    <col min="16" max="16" width="29.42578125" style="1" customWidth="1"/>
    <col min="17" max="16384" width="16" style="1"/>
  </cols>
  <sheetData>
    <row r="1" spans="1:16" ht="24" customHeight="1" x14ac:dyDescent="0.25">
      <c r="A1" s="48" t="s">
        <v>47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</row>
    <row r="2" spans="1:16" s="13" customFormat="1" ht="24" customHeight="1" x14ac:dyDescent="0.3">
      <c r="A2" s="57" t="s">
        <v>44</v>
      </c>
      <c r="B2" s="57"/>
      <c r="C2" s="57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</row>
    <row r="3" spans="1:16" s="13" customFormat="1" ht="16.5" x14ac:dyDescent="0.25">
      <c r="A3" s="59"/>
      <c r="B3" s="59"/>
      <c r="C3" s="59"/>
      <c r="D3" s="52"/>
      <c r="E3" s="52"/>
      <c r="F3" s="52"/>
      <c r="G3" s="52"/>
      <c r="H3" s="52"/>
      <c r="I3" s="52"/>
      <c r="J3" s="14"/>
      <c r="K3" s="14"/>
      <c r="L3" s="14"/>
      <c r="M3" s="14"/>
      <c r="N3" s="14"/>
      <c r="O3" s="14" t="s">
        <v>43</v>
      </c>
    </row>
    <row r="4" spans="1:16" s="13" customFormat="1" ht="18" customHeight="1" x14ac:dyDescent="0.25">
      <c r="A4" s="53" t="s">
        <v>0</v>
      </c>
      <c r="B4" s="55" t="s">
        <v>1</v>
      </c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42" t="s">
        <v>48</v>
      </c>
      <c r="O4" s="42" t="s">
        <v>53</v>
      </c>
    </row>
    <row r="5" spans="1:16" s="13" customFormat="1" ht="138" customHeight="1" x14ac:dyDescent="0.25">
      <c r="A5" s="54"/>
      <c r="B5" s="11" t="s">
        <v>2</v>
      </c>
      <c r="C5" s="11" t="s">
        <v>3</v>
      </c>
      <c r="D5" s="11" t="s">
        <v>4</v>
      </c>
      <c r="E5" s="11" t="s">
        <v>5</v>
      </c>
      <c r="F5" s="12" t="s">
        <v>8</v>
      </c>
      <c r="G5" s="30" t="s">
        <v>6</v>
      </c>
      <c r="H5" s="30" t="s">
        <v>7</v>
      </c>
      <c r="I5" s="30" t="s">
        <v>38</v>
      </c>
      <c r="J5" s="12" t="s">
        <v>39</v>
      </c>
      <c r="K5" s="11" t="s">
        <v>40</v>
      </c>
      <c r="L5" s="11" t="s">
        <v>41</v>
      </c>
      <c r="M5" s="35" t="s">
        <v>11</v>
      </c>
      <c r="N5" s="43"/>
      <c r="O5" s="43"/>
    </row>
    <row r="6" spans="1:16" s="13" customFormat="1" ht="18" customHeight="1" x14ac:dyDescent="0.25">
      <c r="A6" s="15" t="s">
        <v>12</v>
      </c>
      <c r="B6" s="4">
        <f t="shared" ref="B6:M6" si="0">B7+B8+B9+B10+B11+B12+B17+B18+B19+B20+B21+B22+B24+B23+B25+B26+B27+B28+B31</f>
        <v>21780966.829999994</v>
      </c>
      <c r="C6" s="4">
        <f t="shared" si="0"/>
        <v>395678432.53000003</v>
      </c>
      <c r="D6" s="4">
        <f t="shared" si="0"/>
        <v>16725094.990000004</v>
      </c>
      <c r="E6" s="4">
        <f t="shared" si="0"/>
        <v>1477093.3499999999</v>
      </c>
      <c r="F6" s="4">
        <f t="shared" si="0"/>
        <v>20172140.32</v>
      </c>
      <c r="G6" s="4">
        <f t="shared" si="0"/>
        <v>20163169.089999996</v>
      </c>
      <c r="H6" s="4">
        <f t="shared" si="0"/>
        <v>0</v>
      </c>
      <c r="I6" s="4">
        <f t="shared" si="0"/>
        <v>0</v>
      </c>
      <c r="J6" s="4">
        <f t="shared" si="0"/>
        <v>27221354.02</v>
      </c>
      <c r="K6" s="4">
        <f t="shared" si="0"/>
        <v>10251116.609999999</v>
      </c>
      <c r="L6" s="4">
        <f t="shared" si="0"/>
        <v>5151759.93</v>
      </c>
      <c r="M6" s="4">
        <f t="shared" si="0"/>
        <v>7500</v>
      </c>
      <c r="N6" s="22">
        <f>SUM(B6:M6)</f>
        <v>518628627.67000002</v>
      </c>
      <c r="O6" s="22">
        <v>0</v>
      </c>
    </row>
    <row r="7" spans="1:16" s="13" customFormat="1" ht="18" customHeight="1" x14ac:dyDescent="0.25">
      <c r="A7" s="17" t="s">
        <v>13</v>
      </c>
      <c r="B7" s="7">
        <v>13558401.369999999</v>
      </c>
      <c r="C7" s="7">
        <v>216906455.13</v>
      </c>
      <c r="D7" s="7">
        <v>9302609.7899999991</v>
      </c>
      <c r="E7" s="7">
        <v>0</v>
      </c>
      <c r="F7" s="7">
        <v>9397672.1199999992</v>
      </c>
      <c r="G7" s="7">
        <v>12695693.869999999</v>
      </c>
      <c r="H7" s="7">
        <v>0</v>
      </c>
      <c r="I7" s="7">
        <v>0</v>
      </c>
      <c r="J7" s="7">
        <v>12125359.890000001</v>
      </c>
      <c r="K7" s="7">
        <v>6023369.1699999999</v>
      </c>
      <c r="L7" s="7">
        <v>3121919.48</v>
      </c>
      <c r="M7" s="7">
        <v>0</v>
      </c>
      <c r="N7" s="21">
        <f>SUM(B7:M7)</f>
        <v>283131480.82000005</v>
      </c>
      <c r="O7" s="7">
        <v>0</v>
      </c>
    </row>
    <row r="8" spans="1:16" s="13" customFormat="1" ht="33" customHeight="1" x14ac:dyDescent="0.25">
      <c r="A8" s="9" t="s">
        <v>14</v>
      </c>
      <c r="B8" s="7">
        <v>0</v>
      </c>
      <c r="C8" s="7">
        <v>2100</v>
      </c>
      <c r="D8" s="7">
        <v>0</v>
      </c>
      <c r="E8" s="7">
        <v>0</v>
      </c>
      <c r="F8" s="7">
        <v>0</v>
      </c>
      <c r="G8" s="7">
        <v>21449.83</v>
      </c>
      <c r="H8" s="7">
        <v>0</v>
      </c>
      <c r="I8" s="7">
        <v>0</v>
      </c>
      <c r="J8" s="7">
        <v>8480</v>
      </c>
      <c r="K8" s="7">
        <v>0</v>
      </c>
      <c r="L8" s="7">
        <v>0</v>
      </c>
      <c r="M8" s="7">
        <v>0</v>
      </c>
      <c r="N8" s="21">
        <f t="shared" ref="N8:N31" si="1">SUM(B8:M8)</f>
        <v>32029.83</v>
      </c>
      <c r="O8" s="7">
        <v>0</v>
      </c>
      <c r="P8" s="23"/>
    </row>
    <row r="9" spans="1:16" s="13" customFormat="1" ht="18" customHeight="1" x14ac:dyDescent="0.25">
      <c r="A9" s="9" t="s">
        <v>15</v>
      </c>
      <c r="B9" s="7">
        <v>8032803.9299999997</v>
      </c>
      <c r="C9" s="7">
        <v>95525560.769999996</v>
      </c>
      <c r="D9" s="7">
        <v>4211502.28</v>
      </c>
      <c r="E9" s="7">
        <v>0</v>
      </c>
      <c r="F9" s="7">
        <v>6504625.75</v>
      </c>
      <c r="G9" s="7">
        <v>5591283.9299999997</v>
      </c>
      <c r="H9" s="7">
        <v>0</v>
      </c>
      <c r="I9" s="7">
        <v>0</v>
      </c>
      <c r="J9" s="7">
        <v>5916515.2000000002</v>
      </c>
      <c r="K9" s="7">
        <v>4216449.28</v>
      </c>
      <c r="L9" s="7">
        <v>1787549.53</v>
      </c>
      <c r="M9" s="7">
        <v>0</v>
      </c>
      <c r="N9" s="21">
        <f t="shared" si="1"/>
        <v>131786290.67</v>
      </c>
      <c r="O9" s="7">
        <v>0</v>
      </c>
      <c r="P9" s="23"/>
    </row>
    <row r="10" spans="1:16" s="13" customFormat="1" ht="18" customHeight="1" x14ac:dyDescent="0.25">
      <c r="A10" s="9" t="s">
        <v>16</v>
      </c>
      <c r="B10" s="7">
        <v>8701.39</v>
      </c>
      <c r="C10" s="7">
        <v>372504.87</v>
      </c>
      <c r="D10" s="7">
        <v>114305.33</v>
      </c>
      <c r="E10" s="7">
        <v>0</v>
      </c>
      <c r="F10" s="7">
        <v>47710.080000000002</v>
      </c>
      <c r="G10" s="7">
        <v>3342.38</v>
      </c>
      <c r="H10" s="7">
        <v>0</v>
      </c>
      <c r="I10" s="7">
        <v>0</v>
      </c>
      <c r="J10" s="7">
        <v>142274.09</v>
      </c>
      <c r="K10" s="7">
        <v>0</v>
      </c>
      <c r="L10" s="7">
        <v>22955.3</v>
      </c>
      <c r="M10" s="7">
        <v>0</v>
      </c>
      <c r="N10" s="21">
        <f>SUM(B10:M10)</f>
        <v>711793.44000000006</v>
      </c>
      <c r="O10" s="7">
        <v>0</v>
      </c>
      <c r="P10" s="23"/>
    </row>
    <row r="11" spans="1:16" s="13" customFormat="1" ht="18" customHeight="1" x14ac:dyDescent="0.25">
      <c r="A11" s="9" t="s">
        <v>17</v>
      </c>
      <c r="B11" s="7">
        <v>0</v>
      </c>
      <c r="C11" s="7">
        <v>16000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3226</v>
      </c>
      <c r="K11" s="7">
        <v>0</v>
      </c>
      <c r="L11" s="7">
        <v>0</v>
      </c>
      <c r="M11" s="7">
        <v>0</v>
      </c>
      <c r="N11" s="21">
        <f t="shared" si="1"/>
        <v>19226</v>
      </c>
      <c r="O11" s="7">
        <v>0</v>
      </c>
    </row>
    <row r="12" spans="1:16" s="13" customFormat="1" ht="18" customHeight="1" x14ac:dyDescent="0.25">
      <c r="A12" s="9" t="s">
        <v>18</v>
      </c>
      <c r="B12" s="7">
        <f t="shared" ref="B12:M12" si="2">B13+B14+B15+B16</f>
        <v>88163.989999999991</v>
      </c>
      <c r="C12" s="7">
        <f t="shared" si="2"/>
        <v>26946126.509999998</v>
      </c>
      <c r="D12" s="7">
        <f t="shared" si="2"/>
        <v>1103346.54</v>
      </c>
      <c r="E12" s="7">
        <f t="shared" si="2"/>
        <v>0</v>
      </c>
      <c r="F12" s="7">
        <f t="shared" si="2"/>
        <v>698826.64000000013</v>
      </c>
      <c r="G12" s="7">
        <f t="shared" si="2"/>
        <v>987833.54999999993</v>
      </c>
      <c r="H12" s="7">
        <f t="shared" si="2"/>
        <v>0</v>
      </c>
      <c r="I12" s="7">
        <f t="shared" si="2"/>
        <v>0</v>
      </c>
      <c r="J12" s="7">
        <f t="shared" si="2"/>
        <v>387034.86</v>
      </c>
      <c r="K12" s="7">
        <f t="shared" si="2"/>
        <v>0</v>
      </c>
      <c r="L12" s="7">
        <f t="shared" si="2"/>
        <v>137794.31</v>
      </c>
      <c r="M12" s="7">
        <f t="shared" si="2"/>
        <v>0</v>
      </c>
      <c r="N12" s="21">
        <f t="shared" si="1"/>
        <v>30349126.399999995</v>
      </c>
      <c r="O12" s="7">
        <v>0</v>
      </c>
    </row>
    <row r="13" spans="1:16" s="13" customFormat="1" ht="18" customHeight="1" x14ac:dyDescent="0.25">
      <c r="A13" s="36" t="s">
        <v>19</v>
      </c>
      <c r="B13" s="37">
        <v>50352.18</v>
      </c>
      <c r="C13" s="37">
        <v>26921454.489999998</v>
      </c>
      <c r="D13" s="37">
        <v>725091.55</v>
      </c>
      <c r="E13" s="37">
        <v>0</v>
      </c>
      <c r="F13" s="37">
        <v>428390.76</v>
      </c>
      <c r="G13" s="37">
        <v>511076.39</v>
      </c>
      <c r="H13" s="37">
        <v>0</v>
      </c>
      <c r="I13" s="37">
        <v>0</v>
      </c>
      <c r="J13" s="37">
        <v>185110.88</v>
      </c>
      <c r="K13" s="37">
        <v>0</v>
      </c>
      <c r="L13" s="37">
        <v>117199.43</v>
      </c>
      <c r="M13" s="37">
        <v>0</v>
      </c>
      <c r="N13" s="38">
        <f t="shared" si="1"/>
        <v>28938675.68</v>
      </c>
      <c r="O13" s="37">
        <v>0</v>
      </c>
    </row>
    <row r="14" spans="1:16" s="13" customFormat="1" ht="18" customHeight="1" x14ac:dyDescent="0.25">
      <c r="A14" s="36" t="s">
        <v>20</v>
      </c>
      <c r="B14" s="37">
        <v>37312.43</v>
      </c>
      <c r="C14" s="37">
        <v>22240.29</v>
      </c>
      <c r="D14" s="37">
        <v>348567.02</v>
      </c>
      <c r="E14" s="37">
        <v>0</v>
      </c>
      <c r="F14" s="37">
        <v>198180.03</v>
      </c>
      <c r="G14" s="37">
        <v>32886.47</v>
      </c>
      <c r="H14" s="37">
        <v>0</v>
      </c>
      <c r="I14" s="37">
        <v>0</v>
      </c>
      <c r="J14" s="37">
        <v>151660.93</v>
      </c>
      <c r="K14" s="37">
        <v>0</v>
      </c>
      <c r="L14" s="37">
        <v>13047.64</v>
      </c>
      <c r="M14" s="37">
        <v>0</v>
      </c>
      <c r="N14" s="38">
        <f t="shared" si="1"/>
        <v>803894.80999999994</v>
      </c>
      <c r="O14" s="37">
        <v>0</v>
      </c>
      <c r="P14" s="23"/>
    </row>
    <row r="15" spans="1:16" s="13" customFormat="1" ht="18" customHeight="1" x14ac:dyDescent="0.25">
      <c r="A15" s="36" t="s">
        <v>21</v>
      </c>
      <c r="B15" s="37">
        <v>318.2</v>
      </c>
      <c r="C15" s="37">
        <v>1324.51</v>
      </c>
      <c r="D15" s="37">
        <v>17897.3</v>
      </c>
      <c r="E15" s="37">
        <v>0</v>
      </c>
      <c r="F15" s="37">
        <v>64478.92</v>
      </c>
      <c r="G15" s="37">
        <v>57085.06</v>
      </c>
      <c r="H15" s="37">
        <v>0</v>
      </c>
      <c r="I15" s="37">
        <v>0</v>
      </c>
      <c r="J15" s="37">
        <v>12350.11</v>
      </c>
      <c r="K15" s="37">
        <v>0</v>
      </c>
      <c r="L15" s="37">
        <v>2671.46</v>
      </c>
      <c r="M15" s="37">
        <v>0</v>
      </c>
      <c r="N15" s="38">
        <f t="shared" si="1"/>
        <v>156125.55999999997</v>
      </c>
      <c r="O15" s="37">
        <v>0</v>
      </c>
    </row>
    <row r="16" spans="1:16" s="13" customFormat="1" ht="18" customHeight="1" x14ac:dyDescent="0.25">
      <c r="A16" s="39" t="s">
        <v>22</v>
      </c>
      <c r="B16" s="37">
        <v>181.18</v>
      </c>
      <c r="C16" s="37">
        <v>1107.22</v>
      </c>
      <c r="D16" s="37">
        <v>11790.67</v>
      </c>
      <c r="E16" s="37">
        <v>0</v>
      </c>
      <c r="F16" s="37">
        <v>7776.93</v>
      </c>
      <c r="G16" s="37">
        <v>386785.63</v>
      </c>
      <c r="H16" s="37">
        <v>0</v>
      </c>
      <c r="I16" s="37">
        <v>0</v>
      </c>
      <c r="J16" s="37">
        <v>37912.94</v>
      </c>
      <c r="K16" s="37">
        <v>0</v>
      </c>
      <c r="L16" s="37">
        <v>4875.78</v>
      </c>
      <c r="M16" s="37">
        <v>0</v>
      </c>
      <c r="N16" s="38">
        <f t="shared" si="1"/>
        <v>450430.35000000003</v>
      </c>
      <c r="O16" s="37">
        <v>0</v>
      </c>
    </row>
    <row r="17" spans="1:15" s="13" customFormat="1" ht="47.1" customHeight="1" x14ac:dyDescent="0.25">
      <c r="A17" s="9" t="s">
        <v>23</v>
      </c>
      <c r="B17" s="7">
        <v>0</v>
      </c>
      <c r="C17" s="7">
        <v>0</v>
      </c>
      <c r="D17" s="7">
        <v>44279.3</v>
      </c>
      <c r="E17" s="7">
        <v>0</v>
      </c>
      <c r="F17" s="7">
        <v>37000</v>
      </c>
      <c r="G17" s="7">
        <v>31497.13</v>
      </c>
      <c r="H17" s="7">
        <v>0</v>
      </c>
      <c r="I17" s="7">
        <v>0</v>
      </c>
      <c r="J17" s="7">
        <v>4996251.72</v>
      </c>
      <c r="K17" s="7">
        <v>0</v>
      </c>
      <c r="L17" s="7">
        <v>0</v>
      </c>
      <c r="M17" s="7">
        <v>0</v>
      </c>
      <c r="N17" s="21">
        <f t="shared" si="1"/>
        <v>5109028.1499999994</v>
      </c>
      <c r="O17" s="7">
        <v>0</v>
      </c>
    </row>
    <row r="18" spans="1:15" s="13" customFormat="1" ht="18" customHeight="1" x14ac:dyDescent="0.25">
      <c r="A18" s="9" t="s">
        <v>24</v>
      </c>
      <c r="B18" s="7">
        <v>0</v>
      </c>
      <c r="C18" s="7">
        <v>10869707.98</v>
      </c>
      <c r="D18" s="7">
        <v>338550.47</v>
      </c>
      <c r="E18" s="7">
        <v>0</v>
      </c>
      <c r="F18" s="7">
        <v>677483.71</v>
      </c>
      <c r="G18" s="7">
        <v>42690.080000000002</v>
      </c>
      <c r="H18" s="7">
        <v>0</v>
      </c>
      <c r="I18" s="7">
        <v>0</v>
      </c>
      <c r="J18" s="7">
        <v>1020199.36</v>
      </c>
      <c r="K18" s="7">
        <v>0</v>
      </c>
      <c r="L18" s="7">
        <v>51705.04</v>
      </c>
      <c r="M18" s="7">
        <v>0</v>
      </c>
      <c r="N18" s="21">
        <f t="shared" si="1"/>
        <v>13000336.639999999</v>
      </c>
      <c r="O18" s="7">
        <v>0</v>
      </c>
    </row>
    <row r="19" spans="1:15" s="13" customFormat="1" ht="18" customHeight="1" x14ac:dyDescent="0.25">
      <c r="A19" s="9" t="s">
        <v>25</v>
      </c>
      <c r="B19" s="7">
        <v>0</v>
      </c>
      <c r="C19" s="7">
        <v>23295021.93</v>
      </c>
      <c r="D19" s="7">
        <v>720070.29</v>
      </c>
      <c r="E19" s="7">
        <v>0</v>
      </c>
      <c r="F19" s="7">
        <v>1454005.88</v>
      </c>
      <c r="G19" s="7">
        <v>47376.1</v>
      </c>
      <c r="H19" s="7">
        <v>0</v>
      </c>
      <c r="I19" s="7">
        <v>0</v>
      </c>
      <c r="J19" s="7">
        <v>1346301.55</v>
      </c>
      <c r="K19" s="7">
        <v>0</v>
      </c>
      <c r="L19" s="7">
        <v>11215.83</v>
      </c>
      <c r="M19" s="7">
        <v>0</v>
      </c>
      <c r="N19" s="21">
        <f t="shared" si="1"/>
        <v>26873991.579999998</v>
      </c>
      <c r="O19" s="7">
        <v>0</v>
      </c>
    </row>
    <row r="20" spans="1:15" s="13" customFormat="1" ht="18" customHeight="1" x14ac:dyDescent="0.25">
      <c r="A20" s="9" t="s">
        <v>26</v>
      </c>
      <c r="B20" s="7">
        <v>0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7">
        <v>0</v>
      </c>
      <c r="L20" s="7">
        <v>0</v>
      </c>
      <c r="M20" s="7">
        <v>0</v>
      </c>
      <c r="N20" s="21">
        <f t="shared" si="1"/>
        <v>0</v>
      </c>
      <c r="O20" s="7">
        <v>0</v>
      </c>
    </row>
    <row r="21" spans="1:15" s="13" customFormat="1" ht="33" hidden="1" customHeight="1" x14ac:dyDescent="0.25">
      <c r="A21" s="9" t="s">
        <v>27</v>
      </c>
      <c r="B21" s="7">
        <v>0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7">
        <v>0</v>
      </c>
      <c r="L21" s="7">
        <v>0</v>
      </c>
      <c r="M21" s="7">
        <v>0</v>
      </c>
      <c r="N21" s="21">
        <f t="shared" si="1"/>
        <v>0</v>
      </c>
      <c r="O21" s="7">
        <v>0</v>
      </c>
    </row>
    <row r="22" spans="1:15" s="13" customFormat="1" ht="33" hidden="1" customHeight="1" x14ac:dyDescent="0.25">
      <c r="A22" s="9" t="s">
        <v>42</v>
      </c>
      <c r="B22" s="7">
        <v>0</v>
      </c>
      <c r="C22" s="7">
        <v>0</v>
      </c>
      <c r="D22" s="7">
        <v>0</v>
      </c>
      <c r="E22" s="7">
        <v>0</v>
      </c>
      <c r="F22" s="7">
        <v>0</v>
      </c>
      <c r="G22" s="7">
        <v>0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  <c r="M22" s="7">
        <v>0</v>
      </c>
      <c r="N22" s="21">
        <f t="shared" si="1"/>
        <v>0</v>
      </c>
      <c r="O22" s="7">
        <v>0</v>
      </c>
    </row>
    <row r="23" spans="1:15" s="13" customFormat="1" ht="33" customHeight="1" x14ac:dyDescent="0.25">
      <c r="A23" s="9" t="s">
        <v>29</v>
      </c>
      <c r="B23" s="7">
        <v>0</v>
      </c>
      <c r="C23" s="7">
        <v>4631325.47</v>
      </c>
      <c r="D23" s="7">
        <v>0</v>
      </c>
      <c r="E23" s="7">
        <v>58828.18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7">
        <v>0</v>
      </c>
      <c r="L23" s="7">
        <v>0</v>
      </c>
      <c r="M23" s="7">
        <v>0</v>
      </c>
      <c r="N23" s="21">
        <f t="shared" si="1"/>
        <v>4690153.6499999994</v>
      </c>
      <c r="O23" s="7">
        <v>0</v>
      </c>
    </row>
    <row r="24" spans="1:15" s="13" customFormat="1" ht="33" customHeight="1" x14ac:dyDescent="0.25">
      <c r="A24" s="9" t="s">
        <v>30</v>
      </c>
      <c r="B24" s="7">
        <v>0</v>
      </c>
      <c r="C24" s="7">
        <v>3016.25</v>
      </c>
      <c r="D24" s="7">
        <v>0</v>
      </c>
      <c r="E24" s="7">
        <v>1418265.17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7">
        <v>0</v>
      </c>
      <c r="L24" s="7">
        <v>0</v>
      </c>
      <c r="M24" s="7">
        <v>0</v>
      </c>
      <c r="N24" s="21">
        <f t="shared" si="1"/>
        <v>1421281.42</v>
      </c>
      <c r="O24" s="7">
        <v>0</v>
      </c>
    </row>
    <row r="25" spans="1:15" s="13" customFormat="1" ht="33" customHeight="1" x14ac:dyDescent="0.25">
      <c r="A25" s="9" t="s">
        <v>31</v>
      </c>
      <c r="B25" s="7">
        <v>15136.7</v>
      </c>
      <c r="C25" s="7">
        <v>604285.22</v>
      </c>
      <c r="D25" s="7">
        <v>35247.11</v>
      </c>
      <c r="E25" s="7">
        <v>0</v>
      </c>
      <c r="F25" s="7">
        <v>11887.85</v>
      </c>
      <c r="G25" s="7">
        <v>74882.95</v>
      </c>
      <c r="H25" s="7">
        <v>0</v>
      </c>
      <c r="I25" s="7">
        <v>0</v>
      </c>
      <c r="J25" s="7">
        <v>36535.300000000003</v>
      </c>
      <c r="K25" s="7">
        <v>11298.16</v>
      </c>
      <c r="L25" s="7">
        <v>18146.439999999999</v>
      </c>
      <c r="M25" s="7">
        <v>0</v>
      </c>
      <c r="N25" s="21">
        <f t="shared" si="1"/>
        <v>807419.72999999986</v>
      </c>
      <c r="O25" s="7">
        <v>0</v>
      </c>
    </row>
    <row r="26" spans="1:15" s="13" customFormat="1" ht="18" customHeight="1" x14ac:dyDescent="0.25">
      <c r="A26" s="9" t="s">
        <v>32</v>
      </c>
      <c r="B26" s="7">
        <v>77759.45</v>
      </c>
      <c r="C26" s="7">
        <v>16415054</v>
      </c>
      <c r="D26" s="7">
        <v>855183.88</v>
      </c>
      <c r="E26" s="7">
        <v>0</v>
      </c>
      <c r="F26" s="7">
        <v>1342928.29</v>
      </c>
      <c r="G26" s="7">
        <v>660619.27</v>
      </c>
      <c r="H26" s="7">
        <v>0</v>
      </c>
      <c r="I26" s="7">
        <v>0</v>
      </c>
      <c r="J26" s="7">
        <v>656521</v>
      </c>
      <c r="K26" s="7">
        <v>0</v>
      </c>
      <c r="L26" s="7">
        <v>474</v>
      </c>
      <c r="M26" s="7">
        <v>7500</v>
      </c>
      <c r="N26" s="21">
        <f t="shared" si="1"/>
        <v>20016039.889999997</v>
      </c>
      <c r="O26" s="7">
        <v>0</v>
      </c>
    </row>
    <row r="27" spans="1:15" s="13" customFormat="1" ht="33" customHeight="1" x14ac:dyDescent="0.25">
      <c r="A27" s="9" t="s">
        <v>33</v>
      </c>
      <c r="B27" s="7">
        <v>0</v>
      </c>
      <c r="C27" s="7">
        <v>73300</v>
      </c>
      <c r="D27" s="7">
        <v>0</v>
      </c>
      <c r="E27" s="7">
        <v>0</v>
      </c>
      <c r="F27" s="7">
        <v>0</v>
      </c>
      <c r="G27" s="7">
        <v>6500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21">
        <f t="shared" si="1"/>
        <v>79800</v>
      </c>
      <c r="O27" s="7">
        <v>0</v>
      </c>
    </row>
    <row r="28" spans="1:15" s="13" customFormat="1" ht="33" customHeight="1" x14ac:dyDescent="0.25">
      <c r="A28" s="24" t="s">
        <v>34</v>
      </c>
      <c r="B28" s="7">
        <f t="shared" ref="B28:M28" si="3">B29+B30</f>
        <v>0</v>
      </c>
      <c r="C28" s="7">
        <f t="shared" si="3"/>
        <v>17974.400000000001</v>
      </c>
      <c r="D28" s="7">
        <f t="shared" si="3"/>
        <v>0</v>
      </c>
      <c r="E28" s="7">
        <f t="shared" si="3"/>
        <v>0</v>
      </c>
      <c r="F28" s="7">
        <f t="shared" si="3"/>
        <v>0</v>
      </c>
      <c r="G28" s="7">
        <f t="shared" si="3"/>
        <v>0</v>
      </c>
      <c r="H28" s="7">
        <f t="shared" si="3"/>
        <v>0</v>
      </c>
      <c r="I28" s="7">
        <f t="shared" si="3"/>
        <v>0</v>
      </c>
      <c r="J28" s="7">
        <f t="shared" si="3"/>
        <v>582655.05000000005</v>
      </c>
      <c r="K28" s="7">
        <f t="shared" si="3"/>
        <v>0</v>
      </c>
      <c r="L28" s="7">
        <f t="shared" si="3"/>
        <v>0</v>
      </c>
      <c r="M28" s="7">
        <f t="shared" si="3"/>
        <v>0</v>
      </c>
      <c r="N28" s="21">
        <f t="shared" si="1"/>
        <v>600629.45000000007</v>
      </c>
      <c r="O28" s="7">
        <v>0</v>
      </c>
    </row>
    <row r="29" spans="1:15" s="13" customFormat="1" ht="18" hidden="1" customHeight="1" x14ac:dyDescent="0.25">
      <c r="A29" s="18" t="s">
        <v>35</v>
      </c>
      <c r="B29" s="7">
        <v>0</v>
      </c>
      <c r="C29" s="7">
        <v>0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7">
        <v>0</v>
      </c>
      <c r="L29" s="7">
        <v>0</v>
      </c>
      <c r="M29" s="7">
        <v>0</v>
      </c>
      <c r="N29" s="21">
        <f t="shared" si="1"/>
        <v>0</v>
      </c>
      <c r="O29" s="7">
        <v>0</v>
      </c>
    </row>
    <row r="30" spans="1:15" s="13" customFormat="1" ht="18" customHeight="1" x14ac:dyDescent="0.25">
      <c r="A30" s="40" t="s">
        <v>36</v>
      </c>
      <c r="B30" s="37">
        <v>0</v>
      </c>
      <c r="C30" s="37">
        <v>17974.400000000001</v>
      </c>
      <c r="D30" s="37">
        <v>0</v>
      </c>
      <c r="E30" s="37">
        <v>0</v>
      </c>
      <c r="F30" s="37">
        <v>0</v>
      </c>
      <c r="G30" s="37">
        <v>0</v>
      </c>
      <c r="H30" s="37">
        <v>0</v>
      </c>
      <c r="I30" s="37">
        <v>0</v>
      </c>
      <c r="J30" s="37">
        <v>582655.05000000005</v>
      </c>
      <c r="K30" s="37">
        <v>0</v>
      </c>
      <c r="L30" s="37">
        <v>0</v>
      </c>
      <c r="M30" s="37">
        <v>0</v>
      </c>
      <c r="N30" s="38">
        <f t="shared" si="1"/>
        <v>600629.45000000007</v>
      </c>
      <c r="O30" s="37">
        <v>0</v>
      </c>
    </row>
    <row r="31" spans="1:15" s="13" customFormat="1" ht="18" hidden="1" customHeight="1" x14ac:dyDescent="0.25">
      <c r="A31" s="19" t="s">
        <v>37</v>
      </c>
      <c r="B31" s="7">
        <v>0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7">
        <v>0</v>
      </c>
      <c r="L31" s="7">
        <v>0</v>
      </c>
      <c r="M31" s="7">
        <v>0</v>
      </c>
      <c r="N31" s="21">
        <f t="shared" si="1"/>
        <v>0</v>
      </c>
      <c r="O31" s="7">
        <v>0</v>
      </c>
    </row>
  </sheetData>
  <mergeCells count="8">
    <mergeCell ref="A1:O1"/>
    <mergeCell ref="D3:I3"/>
    <mergeCell ref="N4:N5"/>
    <mergeCell ref="O4:O5"/>
    <mergeCell ref="A4:A5"/>
    <mergeCell ref="B4:M4"/>
    <mergeCell ref="A2:O2"/>
    <mergeCell ref="A3:C3"/>
  </mergeCells>
  <pageMargins left="0.39370078740157483" right="0.39370078740157483" top="0.78740157480314965" bottom="0.78740157480314965" header="0.31496062992125984" footer="0.31496062992125984"/>
  <pageSetup paperSize="9" scale="51" fitToHeight="2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4"/>
  <sheetViews>
    <sheetView zoomScale="75" zoomScaleNormal="75" zoomScaleSheetLayoutView="75" workbookViewId="0">
      <selection activeCell="R9" sqref="R9"/>
    </sheetView>
  </sheetViews>
  <sheetFormatPr defaultColWidth="9.140625" defaultRowHeight="15" x14ac:dyDescent="0.25"/>
  <cols>
    <col min="1" max="1" width="52.7109375" style="10" customWidth="1"/>
    <col min="2" max="2" width="15.7109375" style="1" hidden="1" customWidth="1"/>
    <col min="3" max="4" width="15.7109375" style="1" customWidth="1"/>
    <col min="5" max="5" width="15.7109375" style="1" hidden="1" customWidth="1"/>
    <col min="6" max="6" width="15.7109375" style="1" customWidth="1"/>
    <col min="7" max="9" width="15.7109375" style="1" hidden="1" customWidth="1"/>
    <col min="10" max="10" width="22.7109375" style="1" customWidth="1"/>
    <col min="11" max="11" width="17.42578125" style="1" hidden="1" customWidth="1"/>
    <col min="12" max="12" width="17.5703125" style="1" hidden="1" customWidth="1"/>
    <col min="13" max="13" width="15.140625" style="1" customWidth="1"/>
    <col min="14" max="15" width="16.7109375" style="1" customWidth="1"/>
    <col min="16" max="16" width="12.42578125" style="1" customWidth="1"/>
    <col min="17" max="16384" width="9.140625" style="1"/>
  </cols>
  <sheetData>
    <row r="1" spans="1:15" ht="24" customHeight="1" x14ac:dyDescent="0.25">
      <c r="A1" s="60" t="s">
        <v>49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</row>
    <row r="2" spans="1:15" ht="24" customHeight="1" x14ac:dyDescent="0.3">
      <c r="A2" s="49" t="s">
        <v>44</v>
      </c>
      <c r="B2" s="49"/>
      <c r="C2" s="49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</row>
    <row r="3" spans="1:15" ht="16.5" x14ac:dyDescent="0.25">
      <c r="A3" s="50"/>
      <c r="B3" s="50"/>
      <c r="C3" s="50"/>
      <c r="D3" s="51"/>
      <c r="E3" s="51"/>
      <c r="F3" s="51"/>
      <c r="G3" s="51"/>
      <c r="H3" s="51"/>
      <c r="I3" s="51"/>
      <c r="J3" s="2"/>
      <c r="K3" s="2"/>
      <c r="L3" s="2"/>
      <c r="M3" s="2"/>
      <c r="N3" s="2"/>
      <c r="O3" s="29" t="s">
        <v>43</v>
      </c>
    </row>
    <row r="4" spans="1:15" ht="33" customHeight="1" x14ac:dyDescent="0.25">
      <c r="A4" s="44" t="s">
        <v>0</v>
      </c>
      <c r="B4" s="62" t="s">
        <v>1</v>
      </c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42" t="s">
        <v>50</v>
      </c>
      <c r="O4" s="42" t="s">
        <v>53</v>
      </c>
    </row>
    <row r="5" spans="1:15" ht="138" customHeight="1" x14ac:dyDescent="0.25">
      <c r="A5" s="45"/>
      <c r="B5" s="11" t="s">
        <v>2</v>
      </c>
      <c r="C5" s="11" t="s">
        <v>3</v>
      </c>
      <c r="D5" s="11" t="s">
        <v>4</v>
      </c>
      <c r="E5" s="11" t="s">
        <v>5</v>
      </c>
      <c r="F5" s="12" t="s">
        <v>8</v>
      </c>
      <c r="G5" s="30" t="s">
        <v>6</v>
      </c>
      <c r="H5" s="30" t="s">
        <v>7</v>
      </c>
      <c r="I5" s="12" t="s">
        <v>38</v>
      </c>
      <c r="J5" s="12" t="s">
        <v>39</v>
      </c>
      <c r="K5" s="11" t="s">
        <v>10</v>
      </c>
      <c r="L5" s="11" t="s">
        <v>9</v>
      </c>
      <c r="M5" s="35" t="s">
        <v>11</v>
      </c>
      <c r="N5" s="43"/>
      <c r="O5" s="43"/>
    </row>
    <row r="6" spans="1:15" s="13" customFormat="1" ht="18" customHeight="1" x14ac:dyDescent="0.25">
      <c r="A6" s="15" t="s">
        <v>12</v>
      </c>
      <c r="B6" s="4">
        <f t="shared" ref="B6:M6" si="0">B7+B8+B9+B10+B11+B12+B17+B18+B20+B19+B21+B22+B23+B24+B25+B26+B27+B28+B31</f>
        <v>0</v>
      </c>
      <c r="C6" s="4">
        <f t="shared" si="0"/>
        <v>756772.4</v>
      </c>
      <c r="D6" s="4">
        <f t="shared" si="0"/>
        <v>3246546.9</v>
      </c>
      <c r="E6" s="4">
        <f t="shared" si="0"/>
        <v>0</v>
      </c>
      <c r="F6" s="4">
        <f t="shared" si="0"/>
        <v>1212645.06</v>
      </c>
      <c r="G6" s="4">
        <f t="shared" si="0"/>
        <v>0</v>
      </c>
      <c r="H6" s="4">
        <f t="shared" si="0"/>
        <v>0</v>
      </c>
      <c r="I6" s="4">
        <f t="shared" si="0"/>
        <v>0</v>
      </c>
      <c r="J6" s="4">
        <f t="shared" si="0"/>
        <v>355459.19</v>
      </c>
      <c r="K6" s="4">
        <f t="shared" si="0"/>
        <v>0</v>
      </c>
      <c r="L6" s="4">
        <f t="shared" si="0"/>
        <v>0</v>
      </c>
      <c r="M6" s="4">
        <f t="shared" si="0"/>
        <v>0</v>
      </c>
      <c r="N6" s="4">
        <f>SUM(B6:M6)</f>
        <v>5571423.5499999998</v>
      </c>
      <c r="O6" s="4">
        <v>0</v>
      </c>
    </row>
    <row r="7" spans="1:15" s="13" customFormat="1" ht="18" customHeight="1" x14ac:dyDescent="0.25">
      <c r="A7" s="17" t="s">
        <v>13</v>
      </c>
      <c r="B7" s="7">
        <v>0</v>
      </c>
      <c r="C7" s="7">
        <v>0</v>
      </c>
      <c r="D7" s="7">
        <v>22803.07</v>
      </c>
      <c r="E7" s="7">
        <v>0</v>
      </c>
      <c r="F7" s="7">
        <v>33981</v>
      </c>
      <c r="G7" s="7">
        <v>0</v>
      </c>
      <c r="H7" s="7">
        <v>0</v>
      </c>
      <c r="I7" s="7">
        <v>0</v>
      </c>
      <c r="J7" s="7">
        <v>0</v>
      </c>
      <c r="K7" s="7">
        <v>0</v>
      </c>
      <c r="L7" s="7">
        <v>0</v>
      </c>
      <c r="M7" s="7">
        <v>0</v>
      </c>
      <c r="N7" s="7">
        <f>SUM(B7:M7)</f>
        <v>56784.07</v>
      </c>
      <c r="O7" s="7">
        <v>0</v>
      </c>
    </row>
    <row r="8" spans="1:15" s="13" customFormat="1" ht="33" customHeight="1" x14ac:dyDescent="0.25">
      <c r="A8" s="9" t="s">
        <v>14</v>
      </c>
      <c r="B8" s="7">
        <v>0</v>
      </c>
      <c r="C8" s="7">
        <v>0</v>
      </c>
      <c r="D8" s="7">
        <v>0</v>
      </c>
      <c r="E8" s="7">
        <v>0</v>
      </c>
      <c r="F8" s="7">
        <v>37000</v>
      </c>
      <c r="G8" s="7">
        <v>0</v>
      </c>
      <c r="H8" s="7">
        <v>0</v>
      </c>
      <c r="I8" s="7">
        <v>0</v>
      </c>
      <c r="J8" s="7">
        <v>36720</v>
      </c>
      <c r="K8" s="7">
        <v>0</v>
      </c>
      <c r="L8" s="7">
        <v>0</v>
      </c>
      <c r="M8" s="7">
        <v>0</v>
      </c>
      <c r="N8" s="7">
        <f t="shared" ref="N8:N31" si="1">SUM(B8:M8)</f>
        <v>73720</v>
      </c>
      <c r="O8" s="7">
        <v>0</v>
      </c>
    </row>
    <row r="9" spans="1:15" s="13" customFormat="1" ht="18" customHeight="1" x14ac:dyDescent="0.25">
      <c r="A9" s="9" t="s">
        <v>15</v>
      </c>
      <c r="B9" s="7">
        <v>0</v>
      </c>
      <c r="C9" s="7">
        <v>23008.799999999999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7">
        <f t="shared" si="1"/>
        <v>23008.799999999999</v>
      </c>
      <c r="O9" s="7">
        <v>0</v>
      </c>
    </row>
    <row r="10" spans="1:15" s="13" customFormat="1" ht="18" customHeight="1" x14ac:dyDescent="0.25">
      <c r="A10" s="9" t="s">
        <v>16</v>
      </c>
      <c r="B10" s="7">
        <v>0</v>
      </c>
      <c r="C10" s="7">
        <v>0</v>
      </c>
      <c r="D10" s="7">
        <v>22859.68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3926.39</v>
      </c>
      <c r="K10" s="7">
        <v>0</v>
      </c>
      <c r="L10" s="7">
        <v>0</v>
      </c>
      <c r="M10" s="7">
        <v>0</v>
      </c>
      <c r="N10" s="7">
        <f t="shared" si="1"/>
        <v>26786.07</v>
      </c>
      <c r="O10" s="7">
        <v>0</v>
      </c>
    </row>
    <row r="11" spans="1:15" s="13" customFormat="1" ht="18" customHeight="1" x14ac:dyDescent="0.25">
      <c r="A11" s="9" t="s">
        <v>17</v>
      </c>
      <c r="B11" s="7">
        <v>0</v>
      </c>
      <c r="C11" s="7">
        <v>0</v>
      </c>
      <c r="D11" s="7">
        <v>8998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f t="shared" si="1"/>
        <v>8998</v>
      </c>
      <c r="O11" s="7">
        <v>0</v>
      </c>
    </row>
    <row r="12" spans="1:15" s="13" customFormat="1" ht="18" customHeight="1" x14ac:dyDescent="0.25">
      <c r="A12" s="9" t="s">
        <v>18</v>
      </c>
      <c r="B12" s="7">
        <f t="shared" ref="B12:M12" si="2">B13+B14+B15+B16</f>
        <v>0</v>
      </c>
      <c r="C12" s="7">
        <f t="shared" si="2"/>
        <v>0</v>
      </c>
      <c r="D12" s="7">
        <f t="shared" si="2"/>
        <v>9634.31</v>
      </c>
      <c r="E12" s="7">
        <f t="shared" si="2"/>
        <v>0</v>
      </c>
      <c r="F12" s="7">
        <f t="shared" si="2"/>
        <v>132262.24</v>
      </c>
      <c r="G12" s="7">
        <f t="shared" si="2"/>
        <v>0</v>
      </c>
      <c r="H12" s="7">
        <f t="shared" si="2"/>
        <v>0</v>
      </c>
      <c r="I12" s="7">
        <f t="shared" si="2"/>
        <v>0</v>
      </c>
      <c r="J12" s="7">
        <f t="shared" si="2"/>
        <v>0</v>
      </c>
      <c r="K12" s="7">
        <f t="shared" si="2"/>
        <v>0</v>
      </c>
      <c r="L12" s="7">
        <f t="shared" si="2"/>
        <v>0</v>
      </c>
      <c r="M12" s="7">
        <f t="shared" si="2"/>
        <v>0</v>
      </c>
      <c r="N12" s="7">
        <f t="shared" si="1"/>
        <v>141896.54999999999</v>
      </c>
      <c r="O12" s="7">
        <v>0</v>
      </c>
    </row>
    <row r="13" spans="1:15" s="13" customFormat="1" ht="18" hidden="1" customHeight="1" x14ac:dyDescent="0.25">
      <c r="A13" s="36" t="s">
        <v>19</v>
      </c>
      <c r="B13" s="37">
        <v>0</v>
      </c>
      <c r="C13" s="37">
        <v>0</v>
      </c>
      <c r="D13" s="37">
        <v>0</v>
      </c>
      <c r="E13" s="37">
        <v>0</v>
      </c>
      <c r="F13" s="37">
        <v>0</v>
      </c>
      <c r="G13" s="37">
        <v>0</v>
      </c>
      <c r="H13" s="37">
        <v>0</v>
      </c>
      <c r="I13" s="37">
        <v>0</v>
      </c>
      <c r="J13" s="37">
        <v>0</v>
      </c>
      <c r="K13" s="37">
        <v>0</v>
      </c>
      <c r="L13" s="37">
        <v>0</v>
      </c>
      <c r="M13" s="37">
        <v>0</v>
      </c>
      <c r="N13" s="37">
        <f t="shared" si="1"/>
        <v>0</v>
      </c>
      <c r="O13" s="37">
        <v>0</v>
      </c>
    </row>
    <row r="14" spans="1:15" s="13" customFormat="1" ht="18" customHeight="1" x14ac:dyDescent="0.25">
      <c r="A14" s="36" t="s">
        <v>20</v>
      </c>
      <c r="B14" s="37">
        <v>0</v>
      </c>
      <c r="C14" s="37">
        <v>0</v>
      </c>
      <c r="D14" s="37">
        <v>0</v>
      </c>
      <c r="E14" s="37">
        <v>0</v>
      </c>
      <c r="F14" s="37">
        <v>99222.24</v>
      </c>
      <c r="G14" s="37">
        <v>0</v>
      </c>
      <c r="H14" s="37">
        <v>0</v>
      </c>
      <c r="I14" s="37">
        <v>0</v>
      </c>
      <c r="J14" s="37">
        <v>0</v>
      </c>
      <c r="K14" s="37">
        <v>0</v>
      </c>
      <c r="L14" s="37">
        <v>0</v>
      </c>
      <c r="M14" s="37">
        <v>0</v>
      </c>
      <c r="N14" s="37">
        <f t="shared" si="1"/>
        <v>99222.24</v>
      </c>
      <c r="O14" s="37">
        <v>0</v>
      </c>
    </row>
    <row r="15" spans="1:15" s="13" customFormat="1" ht="18" customHeight="1" x14ac:dyDescent="0.25">
      <c r="A15" s="36" t="s">
        <v>21</v>
      </c>
      <c r="B15" s="37">
        <v>0</v>
      </c>
      <c r="C15" s="37">
        <v>0</v>
      </c>
      <c r="D15" s="37">
        <v>9634.31</v>
      </c>
      <c r="E15" s="37">
        <v>0</v>
      </c>
      <c r="F15" s="37">
        <v>33040</v>
      </c>
      <c r="G15" s="37">
        <v>0</v>
      </c>
      <c r="H15" s="37">
        <v>0</v>
      </c>
      <c r="I15" s="37">
        <v>0</v>
      </c>
      <c r="J15" s="37">
        <v>0</v>
      </c>
      <c r="K15" s="37">
        <v>0</v>
      </c>
      <c r="L15" s="37">
        <v>0</v>
      </c>
      <c r="M15" s="37">
        <v>0</v>
      </c>
      <c r="N15" s="37">
        <f t="shared" si="1"/>
        <v>42674.31</v>
      </c>
      <c r="O15" s="37">
        <v>0</v>
      </c>
    </row>
    <row r="16" spans="1:15" s="13" customFormat="1" ht="15.75" hidden="1" x14ac:dyDescent="0.25">
      <c r="A16" s="39" t="s">
        <v>22</v>
      </c>
      <c r="B16" s="37">
        <v>0</v>
      </c>
      <c r="C16" s="37">
        <v>0</v>
      </c>
      <c r="D16" s="37">
        <v>0</v>
      </c>
      <c r="E16" s="37">
        <v>0</v>
      </c>
      <c r="F16" s="37">
        <v>0</v>
      </c>
      <c r="G16" s="37">
        <v>0</v>
      </c>
      <c r="H16" s="37">
        <v>0</v>
      </c>
      <c r="I16" s="37">
        <v>0</v>
      </c>
      <c r="J16" s="37">
        <v>0</v>
      </c>
      <c r="K16" s="37">
        <v>0</v>
      </c>
      <c r="L16" s="37">
        <v>0</v>
      </c>
      <c r="M16" s="37">
        <v>0</v>
      </c>
      <c r="N16" s="37">
        <f t="shared" si="1"/>
        <v>0</v>
      </c>
      <c r="O16" s="37">
        <v>0</v>
      </c>
    </row>
    <row r="17" spans="1:15" s="13" customFormat="1" ht="63" hidden="1" x14ac:dyDescent="0.25">
      <c r="A17" s="9" t="s">
        <v>23</v>
      </c>
      <c r="B17" s="7">
        <v>0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  <c r="M17" s="7">
        <v>0</v>
      </c>
      <c r="N17" s="7">
        <f t="shared" si="1"/>
        <v>0</v>
      </c>
      <c r="O17" s="7">
        <v>0</v>
      </c>
    </row>
    <row r="18" spans="1:15" s="13" customFormat="1" ht="18" customHeight="1" x14ac:dyDescent="0.25">
      <c r="A18" s="9" t="s">
        <v>24</v>
      </c>
      <c r="B18" s="7">
        <v>0</v>
      </c>
      <c r="C18" s="7">
        <v>3670.55</v>
      </c>
      <c r="D18" s="7">
        <v>0</v>
      </c>
      <c r="E18" s="7">
        <v>0</v>
      </c>
      <c r="F18" s="7">
        <v>2006.17</v>
      </c>
      <c r="G18" s="7">
        <v>0</v>
      </c>
      <c r="H18" s="7">
        <v>0</v>
      </c>
      <c r="I18" s="7">
        <v>0</v>
      </c>
      <c r="J18" s="7">
        <v>0</v>
      </c>
      <c r="K18" s="7">
        <v>0</v>
      </c>
      <c r="L18" s="7">
        <v>0</v>
      </c>
      <c r="M18" s="7">
        <v>0</v>
      </c>
      <c r="N18" s="7">
        <f t="shared" si="1"/>
        <v>5676.72</v>
      </c>
      <c r="O18" s="7">
        <v>0</v>
      </c>
    </row>
    <row r="19" spans="1:15" s="13" customFormat="1" ht="18" customHeight="1" x14ac:dyDescent="0.25">
      <c r="A19" s="9" t="s">
        <v>25</v>
      </c>
      <c r="B19" s="7">
        <v>0</v>
      </c>
      <c r="C19" s="7">
        <v>713843.05</v>
      </c>
      <c r="D19" s="7">
        <v>511354.49</v>
      </c>
      <c r="E19" s="7">
        <v>0</v>
      </c>
      <c r="F19" s="7">
        <v>325452.90999999997</v>
      </c>
      <c r="G19" s="7">
        <v>0</v>
      </c>
      <c r="H19" s="7">
        <v>0</v>
      </c>
      <c r="I19" s="7">
        <v>0</v>
      </c>
      <c r="J19" s="7">
        <v>314812.79999999999</v>
      </c>
      <c r="K19" s="7">
        <v>0</v>
      </c>
      <c r="L19" s="7">
        <v>0</v>
      </c>
      <c r="M19" s="7">
        <v>0</v>
      </c>
      <c r="N19" s="7">
        <f t="shared" si="1"/>
        <v>1865463.25</v>
      </c>
      <c r="O19" s="7">
        <v>0</v>
      </c>
    </row>
    <row r="20" spans="1:15" s="13" customFormat="1" ht="18" hidden="1" customHeight="1" x14ac:dyDescent="0.25">
      <c r="A20" s="9" t="s">
        <v>26</v>
      </c>
      <c r="B20" s="7">
        <v>0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7">
        <v>0</v>
      </c>
      <c r="L20" s="7">
        <v>0</v>
      </c>
      <c r="M20" s="7">
        <v>0</v>
      </c>
      <c r="N20" s="7">
        <f t="shared" si="1"/>
        <v>0</v>
      </c>
      <c r="O20" s="7">
        <v>0</v>
      </c>
    </row>
    <row r="21" spans="1:15" s="13" customFormat="1" ht="18" hidden="1" customHeight="1" x14ac:dyDescent="0.25">
      <c r="A21" s="9" t="s">
        <v>27</v>
      </c>
      <c r="B21" s="7">
        <v>0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7">
        <v>0</v>
      </c>
      <c r="L21" s="7">
        <v>0</v>
      </c>
      <c r="M21" s="7">
        <v>0</v>
      </c>
      <c r="N21" s="7">
        <f t="shared" si="1"/>
        <v>0</v>
      </c>
      <c r="O21" s="7">
        <v>0</v>
      </c>
    </row>
    <row r="22" spans="1:15" s="13" customFormat="1" ht="18" hidden="1" customHeight="1" x14ac:dyDescent="0.25">
      <c r="A22" s="9" t="s">
        <v>28</v>
      </c>
      <c r="B22" s="7">
        <v>0</v>
      </c>
      <c r="C22" s="7">
        <v>0</v>
      </c>
      <c r="D22" s="7">
        <v>0</v>
      </c>
      <c r="E22" s="7">
        <v>0</v>
      </c>
      <c r="F22" s="7">
        <v>0</v>
      </c>
      <c r="G22" s="7">
        <v>0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  <c r="M22" s="7">
        <v>0</v>
      </c>
      <c r="N22" s="7">
        <f t="shared" si="1"/>
        <v>0</v>
      </c>
      <c r="O22" s="7">
        <v>0</v>
      </c>
    </row>
    <row r="23" spans="1:15" s="13" customFormat="1" ht="18" hidden="1" customHeight="1" x14ac:dyDescent="0.25">
      <c r="A23" s="9" t="s">
        <v>29</v>
      </c>
      <c r="B23" s="7">
        <v>0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7">
        <v>0</v>
      </c>
      <c r="L23" s="7">
        <v>0</v>
      </c>
      <c r="M23" s="7">
        <v>0</v>
      </c>
      <c r="N23" s="7">
        <f t="shared" si="1"/>
        <v>0</v>
      </c>
      <c r="O23" s="7">
        <v>0</v>
      </c>
    </row>
    <row r="24" spans="1:15" s="13" customFormat="1" ht="18" hidden="1" customHeight="1" x14ac:dyDescent="0.25">
      <c r="A24" s="9" t="s">
        <v>30</v>
      </c>
      <c r="B24" s="7">
        <v>0</v>
      </c>
      <c r="C24" s="7">
        <v>0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7">
        <v>0</v>
      </c>
      <c r="L24" s="7">
        <v>0</v>
      </c>
      <c r="M24" s="7">
        <v>0</v>
      </c>
      <c r="N24" s="7">
        <f t="shared" si="1"/>
        <v>0</v>
      </c>
      <c r="O24" s="7">
        <v>0</v>
      </c>
    </row>
    <row r="25" spans="1:15" s="13" customFormat="1" ht="18" hidden="1" customHeight="1" x14ac:dyDescent="0.25">
      <c r="A25" s="9" t="s">
        <v>31</v>
      </c>
      <c r="B25" s="7">
        <v>0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7">
        <v>0</v>
      </c>
      <c r="L25" s="7">
        <v>0</v>
      </c>
      <c r="M25" s="7">
        <v>0</v>
      </c>
      <c r="N25" s="7">
        <f t="shared" si="1"/>
        <v>0</v>
      </c>
      <c r="O25" s="7">
        <v>0</v>
      </c>
    </row>
    <row r="26" spans="1:15" s="13" customFormat="1" ht="18" customHeight="1" x14ac:dyDescent="0.25">
      <c r="A26" s="9" t="s">
        <v>32</v>
      </c>
      <c r="B26" s="7">
        <v>0</v>
      </c>
      <c r="C26" s="7">
        <v>4250</v>
      </c>
      <c r="D26" s="7">
        <v>429557</v>
      </c>
      <c r="E26" s="7">
        <v>0</v>
      </c>
      <c r="F26" s="7">
        <v>135842.9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7">
        <f t="shared" si="1"/>
        <v>569649.9</v>
      </c>
      <c r="O26" s="7">
        <v>0</v>
      </c>
    </row>
    <row r="27" spans="1:15" s="13" customFormat="1" ht="33" customHeight="1" x14ac:dyDescent="0.25">
      <c r="A27" s="9" t="s">
        <v>33</v>
      </c>
      <c r="B27" s="7">
        <v>0</v>
      </c>
      <c r="C27" s="7">
        <v>336</v>
      </c>
      <c r="D27" s="7">
        <v>2124883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7">
        <f t="shared" si="1"/>
        <v>2125219</v>
      </c>
      <c r="O27" s="7">
        <v>0</v>
      </c>
    </row>
    <row r="28" spans="1:15" s="13" customFormat="1" ht="18" customHeight="1" x14ac:dyDescent="0.25">
      <c r="A28" s="24" t="s">
        <v>34</v>
      </c>
      <c r="B28" s="7">
        <f t="shared" ref="B28:M28" si="3">B29+B30</f>
        <v>0</v>
      </c>
      <c r="C28" s="7">
        <f t="shared" si="3"/>
        <v>11664</v>
      </c>
      <c r="D28" s="7">
        <f t="shared" si="3"/>
        <v>116457.35</v>
      </c>
      <c r="E28" s="7">
        <f t="shared" si="3"/>
        <v>0</v>
      </c>
      <c r="F28" s="7">
        <f t="shared" si="3"/>
        <v>546099.84</v>
      </c>
      <c r="G28" s="7">
        <f t="shared" si="3"/>
        <v>0</v>
      </c>
      <c r="H28" s="7">
        <f t="shared" si="3"/>
        <v>0</v>
      </c>
      <c r="I28" s="7">
        <f t="shared" si="3"/>
        <v>0</v>
      </c>
      <c r="J28" s="7">
        <f t="shared" si="3"/>
        <v>0</v>
      </c>
      <c r="K28" s="7">
        <f t="shared" si="3"/>
        <v>0</v>
      </c>
      <c r="L28" s="7">
        <f t="shared" si="3"/>
        <v>0</v>
      </c>
      <c r="M28" s="7">
        <f t="shared" si="3"/>
        <v>0</v>
      </c>
      <c r="N28" s="7">
        <f t="shared" si="1"/>
        <v>674221.19</v>
      </c>
      <c r="O28" s="7">
        <v>0</v>
      </c>
    </row>
    <row r="29" spans="1:15" s="13" customFormat="1" ht="15.75" hidden="1" x14ac:dyDescent="0.25">
      <c r="A29" s="41" t="s">
        <v>35</v>
      </c>
      <c r="B29" s="37">
        <v>0</v>
      </c>
      <c r="C29" s="37">
        <v>0</v>
      </c>
      <c r="D29" s="37">
        <v>0</v>
      </c>
      <c r="E29" s="37">
        <v>0</v>
      </c>
      <c r="F29" s="37">
        <v>0</v>
      </c>
      <c r="G29" s="37">
        <v>0</v>
      </c>
      <c r="H29" s="37">
        <v>0</v>
      </c>
      <c r="I29" s="37">
        <v>0</v>
      </c>
      <c r="J29" s="37">
        <v>0</v>
      </c>
      <c r="K29" s="37">
        <v>0</v>
      </c>
      <c r="L29" s="37">
        <v>0</v>
      </c>
      <c r="M29" s="37">
        <v>0</v>
      </c>
      <c r="N29" s="37">
        <f t="shared" si="1"/>
        <v>0</v>
      </c>
      <c r="O29" s="37">
        <v>0</v>
      </c>
    </row>
    <row r="30" spans="1:15" s="13" customFormat="1" ht="18" customHeight="1" x14ac:dyDescent="0.25">
      <c r="A30" s="40" t="s">
        <v>36</v>
      </c>
      <c r="B30" s="37">
        <v>0</v>
      </c>
      <c r="C30" s="37">
        <v>11664</v>
      </c>
      <c r="D30" s="37">
        <v>116457.35</v>
      </c>
      <c r="E30" s="37">
        <v>0</v>
      </c>
      <c r="F30" s="37">
        <v>546099.84</v>
      </c>
      <c r="G30" s="37">
        <v>0</v>
      </c>
      <c r="H30" s="37">
        <v>0</v>
      </c>
      <c r="I30" s="37">
        <v>0</v>
      </c>
      <c r="J30" s="37">
        <v>0</v>
      </c>
      <c r="K30" s="37">
        <v>0</v>
      </c>
      <c r="L30" s="37">
        <v>0</v>
      </c>
      <c r="M30" s="37">
        <v>0</v>
      </c>
      <c r="N30" s="37">
        <f t="shared" si="1"/>
        <v>674221.19</v>
      </c>
      <c r="O30" s="37">
        <v>0</v>
      </c>
    </row>
    <row r="31" spans="1:15" s="13" customFormat="1" ht="31.5" hidden="1" x14ac:dyDescent="0.25">
      <c r="A31" s="19" t="s">
        <v>37</v>
      </c>
      <c r="B31" s="7">
        <v>0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7">
        <v>0</v>
      </c>
      <c r="L31" s="7">
        <v>0</v>
      </c>
      <c r="M31" s="7">
        <v>0</v>
      </c>
      <c r="N31" s="7">
        <f t="shared" si="1"/>
        <v>0</v>
      </c>
      <c r="O31" s="7">
        <v>0</v>
      </c>
    </row>
    <row r="32" spans="1:15" x14ac:dyDescent="0.25">
      <c r="A32" s="1"/>
    </row>
    <row r="33" spans="1:1" x14ac:dyDescent="0.25">
      <c r="A33" s="1"/>
    </row>
    <row r="34" spans="1:1" x14ac:dyDescent="0.25">
      <c r="A34" s="1"/>
    </row>
    <row r="35" spans="1:1" x14ac:dyDescent="0.25">
      <c r="A35" s="1"/>
    </row>
    <row r="36" spans="1:1" x14ac:dyDescent="0.25">
      <c r="A36" s="1"/>
    </row>
    <row r="37" spans="1:1" x14ac:dyDescent="0.25">
      <c r="A37" s="1"/>
    </row>
    <row r="38" spans="1:1" x14ac:dyDescent="0.25">
      <c r="A38" s="1"/>
    </row>
    <row r="39" spans="1:1" x14ac:dyDescent="0.25">
      <c r="A39" s="1"/>
    </row>
    <row r="40" spans="1:1" x14ac:dyDescent="0.25">
      <c r="A40" s="1"/>
    </row>
    <row r="41" spans="1:1" x14ac:dyDescent="0.25">
      <c r="A41" s="1"/>
    </row>
    <row r="42" spans="1:1" x14ac:dyDescent="0.25">
      <c r="A42" s="1"/>
    </row>
    <row r="43" spans="1:1" x14ac:dyDescent="0.25">
      <c r="A43" s="1"/>
    </row>
    <row r="44" spans="1:1" x14ac:dyDescent="0.25">
      <c r="A44" s="1"/>
    </row>
  </sheetData>
  <mergeCells count="8">
    <mergeCell ref="A1:O1"/>
    <mergeCell ref="A2:O2"/>
    <mergeCell ref="D3:I3"/>
    <mergeCell ref="B4:M4"/>
    <mergeCell ref="A3:C3"/>
    <mergeCell ref="A4:A5"/>
    <mergeCell ref="N4:N5"/>
    <mergeCell ref="O4:O5"/>
  </mergeCells>
  <pageMargins left="0.39370078740157483" right="0.39370078740157483" top="0.78740157480314965" bottom="0.78740157480314965" header="0.31496062992125984" footer="0.31496062992125984"/>
  <pageSetup paperSize="9" scale="81" fitToHeight="2" orientation="landscape" r:id="rId1"/>
  <headerFooter alignWithMargins="0"/>
  <ignoredErrors>
    <ignoredError sqref="N13:N31 N7:N9 N10:N11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1"/>
  <sheetViews>
    <sheetView zoomScale="70" zoomScaleNormal="70" zoomScaleSheetLayoutView="75" workbookViewId="0">
      <selection sqref="A1:O1"/>
    </sheetView>
  </sheetViews>
  <sheetFormatPr defaultColWidth="9.140625" defaultRowHeight="15" x14ac:dyDescent="0.25"/>
  <cols>
    <col min="1" max="1" width="52.7109375" style="10" customWidth="1"/>
    <col min="2" max="2" width="15.7109375" style="1" hidden="1" customWidth="1"/>
    <col min="3" max="4" width="15.7109375" style="1" customWidth="1"/>
    <col min="5" max="5" width="15.7109375" style="1" hidden="1" customWidth="1"/>
    <col min="6" max="6" width="15.7109375" style="1" customWidth="1"/>
    <col min="7" max="7" width="14.140625" style="1" hidden="1" customWidth="1"/>
    <col min="8" max="8" width="15.85546875" style="1" hidden="1" customWidth="1"/>
    <col min="9" max="9" width="15.7109375" style="1" hidden="1" customWidth="1"/>
    <col min="10" max="10" width="22.7109375" style="1" customWidth="1"/>
    <col min="11" max="11" width="22.7109375" style="1" hidden="1" customWidth="1"/>
    <col min="12" max="12" width="22.7109375" style="1" customWidth="1"/>
    <col min="13" max="13" width="10" style="1" hidden="1" customWidth="1"/>
    <col min="14" max="14" width="18.7109375" style="1" customWidth="1"/>
    <col min="15" max="15" width="17.7109375" style="1" customWidth="1"/>
    <col min="16" max="16384" width="9.140625" style="1"/>
  </cols>
  <sheetData>
    <row r="1" spans="1:15" ht="24" customHeight="1" x14ac:dyDescent="0.25">
      <c r="A1" s="60" t="s">
        <v>51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</row>
    <row r="2" spans="1:15" ht="24" customHeight="1" x14ac:dyDescent="0.25">
      <c r="A2" s="49" t="s">
        <v>44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</row>
    <row r="3" spans="1:15" s="13" customFormat="1" ht="16.5" x14ac:dyDescent="0.25">
      <c r="A3" s="67"/>
      <c r="B3" s="67"/>
      <c r="C3" s="67"/>
      <c r="D3" s="52"/>
      <c r="E3" s="52"/>
      <c r="F3" s="52"/>
      <c r="G3" s="52"/>
      <c r="H3" s="52"/>
      <c r="I3" s="14"/>
      <c r="J3" s="14"/>
      <c r="K3" s="14"/>
      <c r="L3" s="14"/>
      <c r="M3" s="14"/>
      <c r="N3" s="14"/>
      <c r="O3" s="20" t="s">
        <v>43</v>
      </c>
    </row>
    <row r="4" spans="1:15" s="13" customFormat="1" ht="33" customHeight="1" x14ac:dyDescent="0.25">
      <c r="A4" s="53" t="s">
        <v>0</v>
      </c>
      <c r="B4" s="64" t="s">
        <v>1</v>
      </c>
      <c r="C4" s="65"/>
      <c r="D4" s="65"/>
      <c r="E4" s="65"/>
      <c r="F4" s="65"/>
      <c r="G4" s="65"/>
      <c r="H4" s="65"/>
      <c r="I4" s="65"/>
      <c r="J4" s="65"/>
      <c r="K4" s="65"/>
      <c r="L4" s="65"/>
      <c r="M4" s="66"/>
      <c r="N4" s="42" t="s">
        <v>48</v>
      </c>
      <c r="O4" s="42" t="s">
        <v>53</v>
      </c>
    </row>
    <row r="5" spans="1:15" s="13" customFormat="1" ht="138" customHeight="1" x14ac:dyDescent="0.25">
      <c r="A5" s="54"/>
      <c r="B5" s="11" t="s">
        <v>2</v>
      </c>
      <c r="C5" s="11" t="s">
        <v>3</v>
      </c>
      <c r="D5" s="11" t="s">
        <v>4</v>
      </c>
      <c r="E5" s="11" t="s">
        <v>5</v>
      </c>
      <c r="F5" s="12" t="s">
        <v>8</v>
      </c>
      <c r="G5" s="30" t="s">
        <v>6</v>
      </c>
      <c r="H5" s="30" t="s">
        <v>7</v>
      </c>
      <c r="I5" s="30" t="s">
        <v>38</v>
      </c>
      <c r="J5" s="12" t="s">
        <v>39</v>
      </c>
      <c r="K5" s="11" t="s">
        <v>40</v>
      </c>
      <c r="L5" s="11" t="s">
        <v>41</v>
      </c>
      <c r="M5" s="35" t="s">
        <v>11</v>
      </c>
      <c r="N5" s="43"/>
      <c r="O5" s="43"/>
    </row>
    <row r="6" spans="1:15" s="16" customFormat="1" ht="18" customHeight="1" x14ac:dyDescent="0.25">
      <c r="A6" s="15" t="s">
        <v>12</v>
      </c>
      <c r="B6" s="4">
        <f t="shared" ref="B6:M6" si="0">B7+B8+B9+B10+B11+B12+B17+B18+B19+B20+B21+B22+B23+B24+B25+B26+B27+B31+B28</f>
        <v>0</v>
      </c>
      <c r="C6" s="4">
        <f t="shared" si="0"/>
        <v>81673295.520000011</v>
      </c>
      <c r="D6" s="4">
        <f t="shared" si="0"/>
        <v>13027802.619999999</v>
      </c>
      <c r="E6" s="4">
        <f t="shared" si="0"/>
        <v>0</v>
      </c>
      <c r="F6" s="4">
        <f t="shared" si="0"/>
        <v>19817528.309999999</v>
      </c>
      <c r="G6" s="4">
        <f t="shared" si="0"/>
        <v>0</v>
      </c>
      <c r="H6" s="4">
        <f t="shared" si="0"/>
        <v>0</v>
      </c>
      <c r="I6" s="4">
        <f t="shared" si="0"/>
        <v>0</v>
      </c>
      <c r="J6" s="4">
        <f t="shared" si="0"/>
        <v>1108279.3</v>
      </c>
      <c r="K6" s="4">
        <f t="shared" si="0"/>
        <v>0</v>
      </c>
      <c r="L6" s="4">
        <f t="shared" si="0"/>
        <v>58826.95</v>
      </c>
      <c r="M6" s="4">
        <f t="shared" si="0"/>
        <v>0</v>
      </c>
      <c r="N6" s="4">
        <f>SUM(B6:M6)</f>
        <v>115685732.70000002</v>
      </c>
      <c r="O6" s="4">
        <v>0</v>
      </c>
    </row>
    <row r="7" spans="1:15" s="13" customFormat="1" ht="18" customHeight="1" x14ac:dyDescent="0.25">
      <c r="A7" s="17" t="s">
        <v>13</v>
      </c>
      <c r="B7" s="7">
        <v>0</v>
      </c>
      <c r="C7" s="7">
        <v>36778060.380000003</v>
      </c>
      <c r="D7" s="7">
        <v>5615713.5199999996</v>
      </c>
      <c r="E7" s="7">
        <v>0</v>
      </c>
      <c r="F7" s="7">
        <v>4355988.6500000004</v>
      </c>
      <c r="G7" s="7">
        <v>0</v>
      </c>
      <c r="H7" s="7">
        <v>0</v>
      </c>
      <c r="I7" s="7">
        <v>0</v>
      </c>
      <c r="J7" s="7">
        <v>464744.7</v>
      </c>
      <c r="K7" s="7">
        <v>0</v>
      </c>
      <c r="L7" s="7">
        <v>0</v>
      </c>
      <c r="M7" s="7">
        <v>0</v>
      </c>
      <c r="N7" s="7">
        <f>SUM(B7:M7)</f>
        <v>47214507.250000007</v>
      </c>
      <c r="O7" s="7">
        <v>0</v>
      </c>
    </row>
    <row r="8" spans="1:15" s="13" customFormat="1" ht="33" hidden="1" customHeight="1" x14ac:dyDescent="0.25">
      <c r="A8" s="9" t="s">
        <v>14</v>
      </c>
      <c r="B8" s="7">
        <v>0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7">
        <v>0</v>
      </c>
      <c r="L8" s="7">
        <v>0</v>
      </c>
      <c r="M8" s="7">
        <v>0</v>
      </c>
      <c r="N8" s="7">
        <f t="shared" ref="N8:N31" si="1">SUM(B8:M8)</f>
        <v>0</v>
      </c>
      <c r="O8" s="7">
        <v>0</v>
      </c>
    </row>
    <row r="9" spans="1:15" s="13" customFormat="1" ht="18" customHeight="1" x14ac:dyDescent="0.25">
      <c r="A9" s="9" t="s">
        <v>15</v>
      </c>
      <c r="B9" s="7">
        <v>0</v>
      </c>
      <c r="C9" s="7">
        <v>16521484.210000001</v>
      </c>
      <c r="D9" s="7">
        <v>2975565.65</v>
      </c>
      <c r="E9" s="7">
        <v>0</v>
      </c>
      <c r="F9" s="7">
        <v>2894398.7</v>
      </c>
      <c r="G9" s="7">
        <v>0</v>
      </c>
      <c r="H9" s="7">
        <v>0</v>
      </c>
      <c r="I9" s="7">
        <v>0</v>
      </c>
      <c r="J9" s="7">
        <v>297459.43</v>
      </c>
      <c r="K9" s="7">
        <v>0</v>
      </c>
      <c r="L9" s="7">
        <v>57059.81</v>
      </c>
      <c r="M9" s="7">
        <v>0</v>
      </c>
      <c r="N9" s="7">
        <f t="shared" si="1"/>
        <v>22745967.799999997</v>
      </c>
      <c r="O9" s="7">
        <v>0</v>
      </c>
    </row>
    <row r="10" spans="1:15" s="13" customFormat="1" ht="18" customHeight="1" x14ac:dyDescent="0.25">
      <c r="A10" s="9" t="s">
        <v>16</v>
      </c>
      <c r="B10" s="7">
        <v>0</v>
      </c>
      <c r="C10" s="7">
        <v>81240.679999999993</v>
      </c>
      <c r="D10" s="7">
        <v>77118.52</v>
      </c>
      <c r="E10" s="7">
        <v>0</v>
      </c>
      <c r="F10" s="7">
        <v>133636.20000000001</v>
      </c>
      <c r="G10" s="7">
        <v>0</v>
      </c>
      <c r="H10" s="7">
        <v>0</v>
      </c>
      <c r="I10" s="7">
        <v>0</v>
      </c>
      <c r="J10" s="7">
        <v>41689.99</v>
      </c>
      <c r="K10" s="7">
        <v>0</v>
      </c>
      <c r="L10" s="7">
        <v>1131</v>
      </c>
      <c r="M10" s="7">
        <v>0</v>
      </c>
      <c r="N10" s="7">
        <f t="shared" si="1"/>
        <v>334816.39</v>
      </c>
      <c r="O10" s="7">
        <v>0</v>
      </c>
    </row>
    <row r="11" spans="1:15" s="13" customFormat="1" ht="18" customHeight="1" x14ac:dyDescent="0.25">
      <c r="A11" s="9" t="s">
        <v>17</v>
      </c>
      <c r="B11" s="7">
        <v>0</v>
      </c>
      <c r="C11" s="7">
        <v>0</v>
      </c>
      <c r="D11" s="7">
        <v>22850</v>
      </c>
      <c r="E11" s="7">
        <v>0</v>
      </c>
      <c r="F11" s="7">
        <v>50400</v>
      </c>
      <c r="G11" s="7">
        <v>0</v>
      </c>
      <c r="H11" s="7">
        <v>0</v>
      </c>
      <c r="I11" s="7">
        <v>0</v>
      </c>
      <c r="J11" s="7">
        <v>13095.18</v>
      </c>
      <c r="K11" s="7">
        <v>0</v>
      </c>
      <c r="L11" s="7">
        <v>0</v>
      </c>
      <c r="M11" s="7">
        <v>0</v>
      </c>
      <c r="N11" s="7">
        <f t="shared" si="1"/>
        <v>86345.18</v>
      </c>
      <c r="O11" s="7">
        <v>0</v>
      </c>
    </row>
    <row r="12" spans="1:15" s="13" customFormat="1" ht="18" customHeight="1" x14ac:dyDescent="0.25">
      <c r="A12" s="9" t="s">
        <v>18</v>
      </c>
      <c r="B12" s="7">
        <f t="shared" ref="B12:M12" si="2">B13+B14+B15+B16</f>
        <v>0</v>
      </c>
      <c r="C12" s="7">
        <f t="shared" si="2"/>
        <v>551763.95000000007</v>
      </c>
      <c r="D12" s="7">
        <f t="shared" si="2"/>
        <v>1608537.11</v>
      </c>
      <c r="E12" s="7">
        <f t="shared" si="2"/>
        <v>0</v>
      </c>
      <c r="F12" s="7">
        <f t="shared" si="2"/>
        <v>5718581.2299999995</v>
      </c>
      <c r="G12" s="7">
        <f t="shared" si="2"/>
        <v>0</v>
      </c>
      <c r="H12" s="7">
        <f t="shared" si="2"/>
        <v>0</v>
      </c>
      <c r="I12" s="7">
        <f t="shared" si="2"/>
        <v>0</v>
      </c>
      <c r="J12" s="7">
        <f t="shared" si="2"/>
        <v>95063.31</v>
      </c>
      <c r="K12" s="7">
        <f t="shared" si="2"/>
        <v>0</v>
      </c>
      <c r="L12" s="7">
        <f t="shared" si="2"/>
        <v>636.14</v>
      </c>
      <c r="M12" s="7">
        <f t="shared" si="2"/>
        <v>0</v>
      </c>
      <c r="N12" s="7">
        <f t="shared" si="1"/>
        <v>7974581.7399999984</v>
      </c>
      <c r="O12" s="7">
        <v>0</v>
      </c>
    </row>
    <row r="13" spans="1:15" s="13" customFormat="1" ht="18" customHeight="1" x14ac:dyDescent="0.25">
      <c r="A13" s="36" t="s">
        <v>19</v>
      </c>
      <c r="B13" s="37">
        <v>0</v>
      </c>
      <c r="C13" s="37">
        <v>328903.07</v>
      </c>
      <c r="D13" s="37">
        <v>899122.8</v>
      </c>
      <c r="E13" s="37">
        <v>0</v>
      </c>
      <c r="F13" s="37">
        <v>2289643.02</v>
      </c>
      <c r="G13" s="37">
        <v>0</v>
      </c>
      <c r="H13" s="37">
        <v>0</v>
      </c>
      <c r="I13" s="37">
        <v>0</v>
      </c>
      <c r="J13" s="37">
        <v>26328.28</v>
      </c>
      <c r="K13" s="37">
        <v>0</v>
      </c>
      <c r="L13" s="37">
        <v>0</v>
      </c>
      <c r="M13" s="37">
        <v>0</v>
      </c>
      <c r="N13" s="37">
        <f t="shared" si="1"/>
        <v>3543997.17</v>
      </c>
      <c r="O13" s="37">
        <v>0</v>
      </c>
    </row>
    <row r="14" spans="1:15" s="13" customFormat="1" ht="18" customHeight="1" x14ac:dyDescent="0.25">
      <c r="A14" s="36" t="s">
        <v>20</v>
      </c>
      <c r="B14" s="37">
        <v>0</v>
      </c>
      <c r="C14" s="37">
        <v>173755.91</v>
      </c>
      <c r="D14" s="37">
        <v>594885.63</v>
      </c>
      <c r="E14" s="37">
        <v>0</v>
      </c>
      <c r="F14" s="37">
        <v>3016385.66</v>
      </c>
      <c r="G14" s="37">
        <v>0</v>
      </c>
      <c r="H14" s="37">
        <v>0</v>
      </c>
      <c r="I14" s="37">
        <v>0</v>
      </c>
      <c r="J14" s="37">
        <v>62144.94</v>
      </c>
      <c r="K14" s="37">
        <v>0</v>
      </c>
      <c r="L14" s="37">
        <v>0</v>
      </c>
      <c r="M14" s="37">
        <v>0</v>
      </c>
      <c r="N14" s="37">
        <f t="shared" si="1"/>
        <v>3847172.14</v>
      </c>
      <c r="O14" s="37">
        <v>0</v>
      </c>
    </row>
    <row r="15" spans="1:15" s="13" customFormat="1" ht="18" customHeight="1" x14ac:dyDescent="0.25">
      <c r="A15" s="36" t="s">
        <v>21</v>
      </c>
      <c r="B15" s="37">
        <v>0</v>
      </c>
      <c r="C15" s="37">
        <v>34792.550000000003</v>
      </c>
      <c r="D15" s="37">
        <v>11334.73</v>
      </c>
      <c r="E15" s="37">
        <v>0</v>
      </c>
      <c r="F15" s="37">
        <v>254773.83</v>
      </c>
      <c r="G15" s="37">
        <v>0</v>
      </c>
      <c r="H15" s="37">
        <v>0</v>
      </c>
      <c r="I15" s="37">
        <v>0</v>
      </c>
      <c r="J15" s="37">
        <v>4137.03</v>
      </c>
      <c r="K15" s="37">
        <v>0</v>
      </c>
      <c r="L15" s="37">
        <v>155.34</v>
      </c>
      <c r="M15" s="37">
        <v>0</v>
      </c>
      <c r="N15" s="37">
        <f t="shared" si="1"/>
        <v>305193.48000000004</v>
      </c>
      <c r="O15" s="37">
        <v>0</v>
      </c>
    </row>
    <row r="16" spans="1:15" s="13" customFormat="1" ht="18" customHeight="1" x14ac:dyDescent="0.25">
      <c r="A16" s="39" t="s">
        <v>22</v>
      </c>
      <c r="B16" s="37">
        <v>0</v>
      </c>
      <c r="C16" s="37">
        <v>14312.42</v>
      </c>
      <c r="D16" s="37">
        <v>103193.95</v>
      </c>
      <c r="E16" s="37">
        <v>0</v>
      </c>
      <c r="F16" s="37">
        <v>157778.72</v>
      </c>
      <c r="G16" s="37">
        <v>0</v>
      </c>
      <c r="H16" s="37">
        <v>0</v>
      </c>
      <c r="I16" s="37">
        <v>0</v>
      </c>
      <c r="J16" s="37">
        <v>2453.06</v>
      </c>
      <c r="K16" s="37">
        <v>0</v>
      </c>
      <c r="L16" s="37">
        <v>480.8</v>
      </c>
      <c r="M16" s="37">
        <v>0</v>
      </c>
      <c r="N16" s="37">
        <f t="shared" si="1"/>
        <v>278218.94999999995</v>
      </c>
      <c r="O16" s="37">
        <v>0</v>
      </c>
    </row>
    <row r="17" spans="1:15" s="13" customFormat="1" ht="47.1" customHeight="1" x14ac:dyDescent="0.25">
      <c r="A17" s="9" t="s">
        <v>23</v>
      </c>
      <c r="B17" s="7">
        <v>0</v>
      </c>
      <c r="C17" s="7">
        <v>0</v>
      </c>
      <c r="D17" s="7">
        <v>68793.38</v>
      </c>
      <c r="E17" s="7">
        <v>0</v>
      </c>
      <c r="F17" s="7">
        <v>116375.18</v>
      </c>
      <c r="G17" s="7">
        <v>0</v>
      </c>
      <c r="H17" s="7">
        <v>0</v>
      </c>
      <c r="I17" s="7">
        <v>0</v>
      </c>
      <c r="J17" s="7">
        <v>17101.240000000002</v>
      </c>
      <c r="K17" s="7">
        <v>0</v>
      </c>
      <c r="L17" s="7">
        <v>0</v>
      </c>
      <c r="M17" s="7">
        <v>0</v>
      </c>
      <c r="N17" s="7">
        <f t="shared" si="1"/>
        <v>202269.8</v>
      </c>
      <c r="O17" s="7">
        <v>0</v>
      </c>
    </row>
    <row r="18" spans="1:15" s="13" customFormat="1" ht="18" customHeight="1" x14ac:dyDescent="0.25">
      <c r="A18" s="9" t="s">
        <v>24</v>
      </c>
      <c r="B18" s="7">
        <v>0</v>
      </c>
      <c r="C18" s="7">
        <v>804911.42</v>
      </c>
      <c r="D18" s="7">
        <v>354692.03</v>
      </c>
      <c r="E18" s="7">
        <v>0</v>
      </c>
      <c r="F18" s="7">
        <v>938767.33</v>
      </c>
      <c r="G18" s="7">
        <v>0</v>
      </c>
      <c r="H18" s="7">
        <v>0</v>
      </c>
      <c r="I18" s="7">
        <v>0</v>
      </c>
      <c r="J18" s="7">
        <v>65018.54</v>
      </c>
      <c r="K18" s="7">
        <v>0</v>
      </c>
      <c r="L18" s="7">
        <v>0</v>
      </c>
      <c r="M18" s="7">
        <v>0</v>
      </c>
      <c r="N18" s="7">
        <f t="shared" si="1"/>
        <v>2163389.3200000003</v>
      </c>
      <c r="O18" s="7">
        <v>0</v>
      </c>
    </row>
    <row r="19" spans="1:15" s="13" customFormat="1" ht="18" customHeight="1" x14ac:dyDescent="0.25">
      <c r="A19" s="9" t="s">
        <v>25</v>
      </c>
      <c r="B19" s="7">
        <v>0</v>
      </c>
      <c r="C19" s="7">
        <v>13789110.74</v>
      </c>
      <c r="D19" s="7">
        <v>1976251.29</v>
      </c>
      <c r="E19" s="7">
        <v>0</v>
      </c>
      <c r="F19" s="7">
        <v>3158245.82</v>
      </c>
      <c r="G19" s="7">
        <v>0</v>
      </c>
      <c r="H19" s="7">
        <v>0</v>
      </c>
      <c r="I19" s="7">
        <v>0</v>
      </c>
      <c r="J19" s="7">
        <v>45060.95</v>
      </c>
      <c r="K19" s="7">
        <v>0</v>
      </c>
      <c r="L19" s="7">
        <v>0</v>
      </c>
      <c r="M19" s="7">
        <v>0</v>
      </c>
      <c r="N19" s="7">
        <f t="shared" si="1"/>
        <v>18968668.800000001</v>
      </c>
      <c r="O19" s="7">
        <v>0</v>
      </c>
    </row>
    <row r="20" spans="1:15" s="13" customFormat="1" ht="18" hidden="1" customHeight="1" x14ac:dyDescent="0.25">
      <c r="A20" s="9" t="s">
        <v>26</v>
      </c>
      <c r="B20" s="7">
        <v>0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7">
        <v>0</v>
      </c>
      <c r="L20" s="7">
        <v>0</v>
      </c>
      <c r="M20" s="7">
        <v>0</v>
      </c>
      <c r="N20" s="7">
        <f t="shared" si="1"/>
        <v>0</v>
      </c>
      <c r="O20" s="7">
        <v>0</v>
      </c>
    </row>
    <row r="21" spans="1:15" s="13" customFormat="1" ht="33" hidden="1" customHeight="1" x14ac:dyDescent="0.25">
      <c r="A21" s="9" t="s">
        <v>27</v>
      </c>
      <c r="B21" s="7">
        <v>0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7">
        <v>0</v>
      </c>
      <c r="L21" s="7">
        <v>0</v>
      </c>
      <c r="M21" s="7">
        <v>0</v>
      </c>
      <c r="N21" s="7">
        <f t="shared" si="1"/>
        <v>0</v>
      </c>
      <c r="O21" s="7">
        <v>0</v>
      </c>
    </row>
    <row r="22" spans="1:15" s="13" customFormat="1" ht="33" hidden="1" customHeight="1" x14ac:dyDescent="0.25">
      <c r="A22" s="9" t="s">
        <v>28</v>
      </c>
      <c r="B22" s="7">
        <v>0</v>
      </c>
      <c r="C22" s="7">
        <v>0</v>
      </c>
      <c r="D22" s="7">
        <v>0</v>
      </c>
      <c r="E22" s="7">
        <v>0</v>
      </c>
      <c r="F22" s="7">
        <v>0</v>
      </c>
      <c r="G22" s="7">
        <v>0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  <c r="M22" s="7">
        <v>0</v>
      </c>
      <c r="N22" s="7">
        <f t="shared" si="1"/>
        <v>0</v>
      </c>
      <c r="O22" s="7">
        <v>0</v>
      </c>
    </row>
    <row r="23" spans="1:15" s="13" customFormat="1" ht="33" hidden="1" customHeight="1" x14ac:dyDescent="0.25">
      <c r="A23" s="9" t="s">
        <v>29</v>
      </c>
      <c r="B23" s="7">
        <v>0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7">
        <v>0</v>
      </c>
      <c r="L23" s="7">
        <v>0</v>
      </c>
      <c r="M23" s="7">
        <v>0</v>
      </c>
      <c r="N23" s="7">
        <f t="shared" si="1"/>
        <v>0</v>
      </c>
      <c r="O23" s="7">
        <v>0</v>
      </c>
    </row>
    <row r="24" spans="1:15" s="13" customFormat="1" ht="33" hidden="1" customHeight="1" x14ac:dyDescent="0.25">
      <c r="A24" s="9" t="s">
        <v>30</v>
      </c>
      <c r="B24" s="7">
        <v>0</v>
      </c>
      <c r="C24" s="7">
        <v>0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7">
        <v>0</v>
      </c>
      <c r="L24" s="7">
        <v>0</v>
      </c>
      <c r="M24" s="7">
        <v>0</v>
      </c>
      <c r="N24" s="7">
        <f t="shared" si="1"/>
        <v>0</v>
      </c>
      <c r="O24" s="7">
        <v>0</v>
      </c>
    </row>
    <row r="25" spans="1:15" s="13" customFormat="1" ht="33" customHeight="1" x14ac:dyDescent="0.25">
      <c r="A25" s="9" t="s">
        <v>31</v>
      </c>
      <c r="B25" s="7">
        <v>0</v>
      </c>
      <c r="C25" s="7">
        <v>80661.850000000006</v>
      </c>
      <c r="D25" s="7">
        <v>3706.41</v>
      </c>
      <c r="E25" s="7">
        <v>0</v>
      </c>
      <c r="F25" s="7">
        <v>47379.38</v>
      </c>
      <c r="G25" s="7">
        <v>0</v>
      </c>
      <c r="H25" s="7">
        <v>0</v>
      </c>
      <c r="I25" s="7">
        <v>0</v>
      </c>
      <c r="J25" s="7">
        <v>753.88</v>
      </c>
      <c r="K25" s="7">
        <v>0</v>
      </c>
      <c r="L25" s="7">
        <v>0</v>
      </c>
      <c r="M25" s="7">
        <v>0</v>
      </c>
      <c r="N25" s="7">
        <f t="shared" si="1"/>
        <v>132501.52000000002</v>
      </c>
      <c r="O25" s="7">
        <v>0</v>
      </c>
    </row>
    <row r="26" spans="1:15" s="13" customFormat="1" ht="18" customHeight="1" x14ac:dyDescent="0.25">
      <c r="A26" s="9" t="s">
        <v>32</v>
      </c>
      <c r="B26" s="7">
        <v>0</v>
      </c>
      <c r="C26" s="7">
        <v>592815.17000000004</v>
      </c>
      <c r="D26" s="7">
        <v>112985.29</v>
      </c>
      <c r="E26" s="7">
        <v>0</v>
      </c>
      <c r="F26" s="7">
        <v>1898614.82</v>
      </c>
      <c r="G26" s="7">
        <v>0</v>
      </c>
      <c r="H26" s="7">
        <v>0</v>
      </c>
      <c r="I26" s="7">
        <v>0</v>
      </c>
      <c r="J26" s="7">
        <v>32292.7</v>
      </c>
      <c r="K26" s="7">
        <v>0</v>
      </c>
      <c r="L26" s="7">
        <v>0</v>
      </c>
      <c r="M26" s="7">
        <v>0</v>
      </c>
      <c r="N26" s="7">
        <f t="shared" si="1"/>
        <v>2636707.9800000004</v>
      </c>
      <c r="O26" s="7">
        <v>0</v>
      </c>
    </row>
    <row r="27" spans="1:15" s="13" customFormat="1" ht="33" customHeight="1" x14ac:dyDescent="0.25">
      <c r="A27" s="9" t="s">
        <v>33</v>
      </c>
      <c r="B27" s="7">
        <v>0</v>
      </c>
      <c r="C27" s="7">
        <v>35700</v>
      </c>
      <c r="D27" s="7">
        <v>107737.98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7">
        <f t="shared" si="1"/>
        <v>143437.97999999998</v>
      </c>
      <c r="O27" s="7">
        <v>0</v>
      </c>
    </row>
    <row r="28" spans="1:15" s="13" customFormat="1" ht="33" customHeight="1" x14ac:dyDescent="0.25">
      <c r="A28" s="24" t="s">
        <v>34</v>
      </c>
      <c r="B28" s="7">
        <f t="shared" ref="B28:M28" si="3">B29+B30</f>
        <v>0</v>
      </c>
      <c r="C28" s="7">
        <f t="shared" si="3"/>
        <v>12437547.119999999</v>
      </c>
      <c r="D28" s="7">
        <f t="shared" si="3"/>
        <v>103851.44</v>
      </c>
      <c r="E28" s="7">
        <f t="shared" si="3"/>
        <v>0</v>
      </c>
      <c r="F28" s="7">
        <f t="shared" si="3"/>
        <v>505141</v>
      </c>
      <c r="G28" s="7">
        <f t="shared" si="3"/>
        <v>0</v>
      </c>
      <c r="H28" s="7">
        <f t="shared" si="3"/>
        <v>0</v>
      </c>
      <c r="I28" s="7">
        <f t="shared" si="3"/>
        <v>0</v>
      </c>
      <c r="J28" s="7">
        <f t="shared" si="3"/>
        <v>35999.379999999997</v>
      </c>
      <c r="K28" s="7">
        <f t="shared" si="3"/>
        <v>0</v>
      </c>
      <c r="L28" s="7">
        <f t="shared" si="3"/>
        <v>0</v>
      </c>
      <c r="M28" s="7">
        <f t="shared" si="3"/>
        <v>0</v>
      </c>
      <c r="N28" s="7">
        <f t="shared" si="1"/>
        <v>13082538.939999999</v>
      </c>
      <c r="O28" s="7">
        <v>0</v>
      </c>
    </row>
    <row r="29" spans="1:15" s="13" customFormat="1" ht="18" customHeight="1" x14ac:dyDescent="0.25">
      <c r="A29" s="41" t="s">
        <v>35</v>
      </c>
      <c r="B29" s="37">
        <v>0</v>
      </c>
      <c r="C29" s="37">
        <v>12307775.51</v>
      </c>
      <c r="D29" s="37">
        <v>0</v>
      </c>
      <c r="E29" s="37">
        <v>0</v>
      </c>
      <c r="F29" s="37">
        <v>0</v>
      </c>
      <c r="G29" s="37">
        <v>0</v>
      </c>
      <c r="H29" s="37">
        <v>0</v>
      </c>
      <c r="I29" s="37">
        <v>0</v>
      </c>
      <c r="J29" s="37">
        <v>0</v>
      </c>
      <c r="K29" s="37">
        <v>0</v>
      </c>
      <c r="L29" s="37">
        <v>0</v>
      </c>
      <c r="M29" s="37">
        <v>0</v>
      </c>
      <c r="N29" s="37">
        <f t="shared" si="1"/>
        <v>12307775.51</v>
      </c>
      <c r="O29" s="37">
        <v>0</v>
      </c>
    </row>
    <row r="30" spans="1:15" s="13" customFormat="1" ht="18" customHeight="1" x14ac:dyDescent="0.25">
      <c r="A30" s="40" t="s">
        <v>36</v>
      </c>
      <c r="B30" s="37">
        <v>0</v>
      </c>
      <c r="C30" s="37">
        <v>129771.61</v>
      </c>
      <c r="D30" s="37">
        <v>103851.44</v>
      </c>
      <c r="E30" s="37">
        <v>0</v>
      </c>
      <c r="F30" s="37">
        <v>505141</v>
      </c>
      <c r="G30" s="37">
        <v>0</v>
      </c>
      <c r="H30" s="37">
        <v>0</v>
      </c>
      <c r="I30" s="37">
        <v>0</v>
      </c>
      <c r="J30" s="37">
        <v>35999.379999999997</v>
      </c>
      <c r="K30" s="37">
        <v>0</v>
      </c>
      <c r="L30" s="37">
        <v>0</v>
      </c>
      <c r="M30" s="37">
        <v>0</v>
      </c>
      <c r="N30" s="37">
        <f t="shared" si="1"/>
        <v>774763.43</v>
      </c>
      <c r="O30" s="37">
        <v>0</v>
      </c>
    </row>
    <row r="31" spans="1:15" s="13" customFormat="1" ht="18" hidden="1" customHeight="1" x14ac:dyDescent="0.25">
      <c r="A31" s="19" t="s">
        <v>37</v>
      </c>
      <c r="B31" s="7">
        <v>0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7">
        <v>0</v>
      </c>
      <c r="L31" s="7">
        <v>0</v>
      </c>
      <c r="M31" s="7">
        <v>0</v>
      </c>
      <c r="N31" s="7">
        <f t="shared" si="1"/>
        <v>0</v>
      </c>
      <c r="O31" s="7">
        <v>0</v>
      </c>
    </row>
  </sheetData>
  <mergeCells count="8">
    <mergeCell ref="A1:O1"/>
    <mergeCell ref="A2:O2"/>
    <mergeCell ref="N4:N5"/>
    <mergeCell ref="O4:O5"/>
    <mergeCell ref="A4:A5"/>
    <mergeCell ref="B4:M4"/>
    <mergeCell ref="A3:C3"/>
    <mergeCell ref="D3:H3"/>
  </mergeCells>
  <pageMargins left="0.39370078740157483" right="0.39370078740157483" top="0.78740157480314965" bottom="0.78740157480314965" header="0.31496062992125984" footer="0.31496062992125984"/>
  <pageSetup paperSize="9" scale="76" fitToHeight="2" orientation="landscape" r:id="rId1"/>
  <headerFooter alignWithMargins="0"/>
  <ignoredErrors>
    <ignoredError sqref="N7:N31" formulaRange="1"/>
    <ignoredError sqref="L2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ДЗ_бюджет</vt:lpstr>
      <vt:lpstr>КЗ_бюджет</vt:lpstr>
      <vt:lpstr>ДЗ_внебюджет</vt:lpstr>
      <vt:lpstr>КЗ_внебюджет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svitsovaer</dc:creator>
  <cp:lastModifiedBy>Смирнова Марина Сергеевна</cp:lastModifiedBy>
  <cp:lastPrinted>2024-02-29T07:50:40Z</cp:lastPrinted>
  <dcterms:created xsi:type="dcterms:W3CDTF">2016-02-19T08:05:31Z</dcterms:created>
  <dcterms:modified xsi:type="dcterms:W3CDTF">2024-02-29T07:50:44Z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_AdHocReviewCycleID">
    <vt:i4>-944080968</vt:i4>
  </property>
  <property fmtid="{D5CDD505-2E9C-101B-9397-08002B2CF9AE}" pid="4" name="_EmailSubject">
    <vt:lpwstr>Размещение информации на официальном сайте мэрии города Череповца</vt:lpwstr>
  </property>
  <property fmtid="{D5CDD505-2E9C-101B-9397-08002B2CF9AE}" pid="5" name="_AuthorEmail">
    <vt:lpwstr>smirnova.ms@cherepovetscity.ru</vt:lpwstr>
  </property>
  <property fmtid="{D5CDD505-2E9C-101B-9397-08002B2CF9AE}" pid="6" name="_AuthorEmailDisplayName">
    <vt:lpwstr>Смирнова Марина Сергеевна</vt:lpwstr>
  </property>
  <property fmtid="{D5CDD505-2E9C-101B-9397-08002B2CF9AE}" pid="7" name="_PreviousAdHocReviewCycleID">
    <vt:i4>-407771929</vt:i4>
  </property>
</Properties>
</file>