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Zakon\О Т Д Е Л Ы\Кабинет 229 ОПАИР\Дебиторка, кредиторка\САЙТ\2023\на 01.10.2023\"/>
    </mc:Choice>
  </mc:AlternateContent>
  <bookViews>
    <workbookView xWindow="-120" yWindow="-120" windowWidth="9270" windowHeight="5385" tabRatio="462"/>
  </bookViews>
  <sheets>
    <sheet name="ДЗ_бюджет" sheetId="21" r:id="rId1"/>
    <sheet name="КЗ_бюджет" sheetId="22" r:id="rId2"/>
    <sheet name="ДЗ_внебюджет" sheetId="19" r:id="rId3"/>
    <sheet name="КЗ_внебюджет" sheetId="20" r:id="rId4"/>
  </sheets>
  <definedNames>
    <definedName name="_xlnm._FilterDatabase" localSheetId="0" hidden="1">ДЗ_бюджет!#REF!</definedName>
    <definedName name="_xlnm._FilterDatabase" localSheetId="2" hidden="1">ДЗ_внебюджет!#REF!</definedName>
    <definedName name="_xlnm._FilterDatabase" localSheetId="1" hidden="1">КЗ_бюджет!#REF!</definedName>
    <definedName name="_xlnm._FilterDatabase" localSheetId="3" hidden="1">КЗ_внебюджет!#REF!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22" l="1"/>
  <c r="N10" i="22" l="1"/>
  <c r="M28" i="22" l="1"/>
  <c r="L28" i="22"/>
  <c r="K28" i="22"/>
  <c r="J28" i="22"/>
  <c r="I28" i="22"/>
  <c r="H28" i="22"/>
  <c r="G28" i="22"/>
  <c r="F28" i="22"/>
  <c r="E28" i="22"/>
  <c r="D28" i="22"/>
  <c r="C28" i="22"/>
  <c r="B28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M28" i="20"/>
  <c r="K28" i="20"/>
  <c r="J28" i="20"/>
  <c r="I28" i="20"/>
  <c r="H28" i="20"/>
  <c r="G28" i="20"/>
  <c r="F28" i="20"/>
  <c r="E28" i="20"/>
  <c r="D28" i="20"/>
  <c r="C28" i="20"/>
  <c r="B28" i="20"/>
  <c r="M12" i="20"/>
  <c r="K12" i="20"/>
  <c r="J12" i="20"/>
  <c r="I12" i="20"/>
  <c r="H12" i="20"/>
  <c r="G12" i="20"/>
  <c r="F12" i="20"/>
  <c r="E12" i="20"/>
  <c r="D12" i="20"/>
  <c r="C12" i="20"/>
  <c r="B12" i="20"/>
  <c r="M28" i="19" l="1"/>
  <c r="L28" i="19"/>
  <c r="K28" i="19"/>
  <c r="J28" i="19"/>
  <c r="I28" i="19"/>
  <c r="H28" i="19"/>
  <c r="G28" i="19"/>
  <c r="F28" i="19"/>
  <c r="E28" i="19"/>
  <c r="D28" i="19"/>
  <c r="C28" i="19"/>
  <c r="B28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L12" i="21" l="1"/>
  <c r="K12" i="21"/>
  <c r="J12" i="21"/>
  <c r="I12" i="21"/>
  <c r="H12" i="21"/>
  <c r="G12" i="21"/>
  <c r="F12" i="21"/>
  <c r="E12" i="21"/>
  <c r="D12" i="21"/>
  <c r="C12" i="21"/>
  <c r="B12" i="21"/>
  <c r="M28" i="21"/>
  <c r="M6" i="21" s="1"/>
  <c r="L28" i="21"/>
  <c r="K28" i="21"/>
  <c r="J28" i="21"/>
  <c r="I28" i="21"/>
  <c r="H28" i="21"/>
  <c r="G28" i="21"/>
  <c r="F28" i="21"/>
  <c r="E28" i="21"/>
  <c r="D28" i="21"/>
  <c r="C28" i="21"/>
  <c r="B28" i="21"/>
  <c r="L6" i="21" l="1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1" i="20"/>
  <c r="N10" i="20"/>
  <c r="N9" i="20"/>
  <c r="N8" i="20"/>
  <c r="N7" i="20"/>
  <c r="H6" i="20"/>
  <c r="K6" i="20"/>
  <c r="J6" i="20"/>
  <c r="G6" i="20"/>
  <c r="F6" i="20" l="1"/>
  <c r="C6" i="20"/>
  <c r="M6" i="20"/>
  <c r="I6" i="20"/>
  <c r="E6" i="20"/>
  <c r="B6" i="20"/>
  <c r="D6" i="20"/>
  <c r="N12" i="20"/>
  <c r="N31" i="22"/>
  <c r="N30" i="22"/>
  <c r="N29" i="22"/>
  <c r="N27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1" i="22"/>
  <c r="N9" i="22"/>
  <c r="N8" i="22"/>
  <c r="N7" i="22"/>
  <c r="C6" i="22" l="1"/>
  <c r="L6" i="22"/>
  <c r="K6" i="22"/>
  <c r="D6" i="22"/>
  <c r="H6" i="22"/>
  <c r="E6" i="22"/>
  <c r="I6" i="22"/>
  <c r="M6" i="22"/>
  <c r="J6" i="22"/>
  <c r="G6" i="22"/>
  <c r="F6" i="22"/>
  <c r="N28" i="22"/>
  <c r="N12" i="22"/>
  <c r="B6" i="22"/>
  <c r="N6" i="22" l="1"/>
  <c r="N31" i="19" l="1"/>
  <c r="N30" i="19"/>
  <c r="N29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1" i="19"/>
  <c r="N10" i="19"/>
  <c r="N9" i="19"/>
  <c r="N8" i="19"/>
  <c r="N7" i="19"/>
  <c r="J6" i="19" l="1"/>
  <c r="F6" i="19"/>
  <c r="G6" i="19"/>
  <c r="D6" i="19"/>
  <c r="L6" i="19"/>
  <c r="K6" i="19"/>
  <c r="E6" i="19"/>
  <c r="M6" i="19"/>
  <c r="H6" i="19"/>
  <c r="I6" i="19"/>
  <c r="N28" i="19"/>
  <c r="C6" i="19"/>
  <c r="N12" i="19"/>
  <c r="B6" i="19"/>
  <c r="N31" i="21"/>
  <c r="N30" i="21"/>
  <c r="N29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1" i="21"/>
  <c r="N10" i="21"/>
  <c r="N9" i="21"/>
  <c r="N8" i="21"/>
  <c r="N7" i="21"/>
  <c r="H6" i="21"/>
  <c r="D6" i="21" l="1"/>
  <c r="K6" i="21"/>
  <c r="F6" i="21"/>
  <c r="E6" i="21"/>
  <c r="I6" i="21"/>
  <c r="N6" i="19"/>
  <c r="J6" i="21"/>
  <c r="G6" i="21"/>
  <c r="N28" i="21"/>
  <c r="N12" i="21"/>
  <c r="C6" i="21"/>
  <c r="B6" i="21"/>
  <c r="N6" i="21" l="1"/>
  <c r="L12" i="20"/>
  <c r="L31" i="20"/>
  <c r="L30" i="20" s="1"/>
  <c r="N30" i="20" l="1"/>
  <c r="L29" i="20"/>
  <c r="N31" i="20"/>
  <c r="L28" i="20" l="1"/>
  <c r="N29" i="20"/>
  <c r="L27" i="20" l="1"/>
  <c r="N28" i="20"/>
  <c r="N27" i="20" l="1"/>
  <c r="L26" i="20"/>
  <c r="L6" i="20" l="1"/>
  <c r="N6" i="20" s="1"/>
  <c r="N26" i="20"/>
</calcChain>
</file>

<file path=xl/sharedStrings.xml><?xml version="1.0" encoding="utf-8"?>
<sst xmlns="http://schemas.openxmlformats.org/spreadsheetml/2006/main" count="180" uniqueCount="54">
  <si>
    <t>Показатель</t>
  </si>
  <si>
    <t>Наименование сферы (органов управления и муниципальных учреждений, относящихся к сфере) и направлений расходов</t>
  </si>
  <si>
    <t>в т.ч. просро-ченная задолжен-ность</t>
  </si>
  <si>
    <t>Аппарат управления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</si>
  <si>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</si>
  <si>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</si>
  <si>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</si>
  <si>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</si>
  <si>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</si>
  <si>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Физическая культура и спорт</t>
  </si>
  <si>
    <t>Муниципальные учреждения, подведомствен-ные комитету по управлению имуществом города</t>
  </si>
  <si>
    <t>Муниципальные учреждения, подведомствен-ные финансовому управлению мэрии</t>
  </si>
  <si>
    <t>Прочие расходы</t>
  </si>
  <si>
    <t>Задолженность всего, в т.ч.:</t>
  </si>
  <si>
    <t xml:space="preserve">Заработная плата </t>
  </si>
  <si>
    <t xml:space="preserve">Прочие несоциальные выплаты персоналу в денежной и в натуральной форме 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</si>
  <si>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</si>
  <si>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</si>
  <si>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</si>
  <si>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услуги, в т.ч.:</t>
  </si>
  <si>
    <t xml:space="preserve">     отопление</t>
  </si>
  <si>
    <t xml:space="preserve">     освещение</t>
  </si>
  <si>
    <t xml:space="preserve">     водоснабжение</t>
  </si>
  <si>
    <t xml:space="preserve">     прочие коммунальные услуги</t>
  </si>
  <si>
    <t>Арендная плата за пользование имуществом, земельными участками и другими обособленными природными объектами</t>
  </si>
  <si>
    <t xml:space="preserve">Работы, услуги по содержанию имущества </t>
  </si>
  <si>
    <t xml:space="preserve">Прочие работы, услуги; страхование </t>
  </si>
  <si>
    <t xml:space="preserve">Услуги, работы для целей капитальных вложений </t>
  </si>
  <si>
    <t xml:space="preserve">Обслуживание государственного (муниципального) долга </t>
  </si>
  <si>
    <t xml:space="preserve"> Безвозмездные перечисления текущего характера организациям</t>
  </si>
  <si>
    <t>Пособия по социальной помощи населению в денежной и в натуральной форме</t>
  </si>
  <si>
    <t xml:space="preserve">Пенсии, пособия, выплачиваемые работодателями, нанимателями бывшим работникам </t>
  </si>
  <si>
    <t>Социальные пособия и компенсации персоналу в денежной и натуральной форме</t>
  </si>
  <si>
    <t xml:space="preserve">Прочие расходы </t>
  </si>
  <si>
    <t>Увеличение стоимости основных средств, нематериальных активов, непроизведенных активов</t>
  </si>
  <si>
    <t>Увеличение стоимости материальных запасов, в т. ч.:</t>
  </si>
  <si>
    <t xml:space="preserve">     продукты питания</t>
  </si>
  <si>
    <t xml:space="preserve">     другие материальные запасы </t>
  </si>
  <si>
    <t>Увеличение стоимости биологических активов</t>
  </si>
  <si>
    <t>Капитальный ремонт</t>
  </si>
  <si>
    <t>Муниципальные учреждения, подведомственные мэрии города Череповца</t>
  </si>
  <si>
    <t>Муниципальные учреждения, подведомственные финансовому управлению мэрии</t>
  </si>
  <si>
    <t>Муниципальные учреждения, подведомственные комитету по управлению имуществом города</t>
  </si>
  <si>
    <t>Безвозмездные перечисления текущего характера организациям</t>
  </si>
  <si>
    <t>(рублей)</t>
  </si>
  <si>
    <t>Муниципальное образование "Городской округ город Череповец Вологодской области"</t>
  </si>
  <si>
    <t>Объем дебиторской задолженности по бюджетным средствам на 1 октября 2023 года</t>
  </si>
  <si>
    <t xml:space="preserve">Всего дебиторская задолженность  </t>
  </si>
  <si>
    <t>Объем кредиторской задолженности по бюджетным средствам на 1 октября 2023 года</t>
  </si>
  <si>
    <t xml:space="preserve">Всего кредиторская задолженность </t>
  </si>
  <si>
    <t xml:space="preserve">Всего дебиторская задолженность </t>
  </si>
  <si>
    <t>Объем дебиторской задолженности по внебюджетным средствам на 1 октября 2023 года</t>
  </si>
  <si>
    <t>Всего кредиторская задолженность</t>
  </si>
  <si>
    <t>Объем кредиторской задолженности по внебюджетным средствам 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</si>
</sst>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1" fillId="2" borderId="1">
      <alignment horizontal="left" vertical="top"/>
    </xf>
    <xf numFmtId="0" fontId="1" fillId="3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</cellStyleXfs>
  <cellXfs count="7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2" fillId="5" borderId="2" xfId="5" applyFont="1" applyFill="1" applyBorder="1" applyAlignment="1">
      <alignment horizontal="left" vertical="center" wrapText="1"/>
    </xf>
    <xf numFmtId="4" fontId="3" fillId="0" borderId="2" xfId="5" applyNumberFormat="1" applyFont="1" applyFill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/>
    </xf>
    <xf numFmtId="0" fontId="2" fillId="5" borderId="8" xfId="5" applyFont="1" applyFill="1" applyBorder="1" applyAlignment="1">
      <alignment horizontal="left" vertical="center" wrapText="1"/>
    </xf>
    <xf numFmtId="4" fontId="2" fillId="0" borderId="2" xfId="5" applyNumberFormat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/>
    </xf>
    <xf numFmtId="0" fontId="2" fillId="0" borderId="1" xfId="5" applyFont="1" applyFill="1" applyAlignment="1">
      <alignment horizontal="left" vertical="center" wrapText="1"/>
    </xf>
    <xf numFmtId="0" fontId="5" fillId="5" borderId="0" xfId="0" applyFont="1" applyFill="1"/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2" fillId="0" borderId="2" xfId="5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5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8" xfId="5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 vertical="center"/>
    </xf>
    <xf numFmtId="4" fontId="5" fillId="0" borderId="0" xfId="0" applyNumberFormat="1" applyFont="1" applyFill="1"/>
    <xf numFmtId="0" fontId="2" fillId="0" borderId="9" xfId="5" applyFont="1" applyFill="1" applyBorder="1" applyAlignment="1">
      <alignment horizontal="left" vertical="center" wrapText="1"/>
    </xf>
    <xf numFmtId="0" fontId="2" fillId="5" borderId="1" xfId="5" applyFont="1" applyFill="1" applyAlignment="1">
      <alignment horizontal="left" vertical="center" wrapText="1"/>
    </xf>
    <xf numFmtId="4" fontId="2" fillId="5" borderId="2" xfId="5" applyNumberFormat="1" applyFont="1" applyFill="1" applyBorder="1" applyAlignment="1">
      <alignment horizontal="right" vertical="center" wrapText="1"/>
    </xf>
    <xf numFmtId="4" fontId="2" fillId="5" borderId="2" xfId="1" applyNumberFormat="1" applyFont="1" applyFill="1" applyBorder="1" applyAlignment="1">
      <alignment horizontal="right" vertical="center"/>
    </xf>
    <xf numFmtId="0" fontId="2" fillId="5" borderId="1" xfId="6" applyFont="1" applyFill="1" applyAlignment="1">
      <alignment horizontal="left" vertical="center" wrapText="1"/>
    </xf>
    <xf numFmtId="0" fontId="2" fillId="5" borderId="9" xfId="5" applyFont="1" applyFill="1" applyBorder="1" applyAlignment="1">
      <alignment horizontal="left" vertical="center" wrapText="1"/>
    </xf>
    <xf numFmtId="0" fontId="2" fillId="5" borderId="2" xfId="6" applyFont="1" applyFill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5" applyFont="1" applyFill="1" applyAlignment="1">
      <alignment horizontal="left" vertical="center" wrapText="1"/>
    </xf>
    <xf numFmtId="4" fontId="10" fillId="0" borderId="2" xfId="5" applyNumberFormat="1" applyFont="1" applyFill="1" applyBorder="1" applyAlignment="1">
      <alignment horizontal="center" vertical="center" wrapText="1"/>
    </xf>
    <xf numFmtId="0" fontId="10" fillId="0" borderId="1" xfId="6" applyFont="1" applyFill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10" fillId="0" borderId="2" xfId="6" applyFont="1" applyFill="1" applyBorder="1" applyAlignment="1">
      <alignment horizontal="left" vertical="center" wrapText="1"/>
    </xf>
    <xf numFmtId="0" fontId="10" fillId="5" borderId="1" xfId="5" applyFont="1" applyFill="1" applyAlignment="1">
      <alignment horizontal="left" vertical="center" wrapText="1"/>
    </xf>
    <xf numFmtId="4" fontId="10" fillId="5" borderId="2" xfId="5" applyNumberFormat="1" applyFont="1" applyFill="1" applyBorder="1" applyAlignment="1">
      <alignment horizontal="right" vertical="center" wrapText="1"/>
    </xf>
    <xf numFmtId="4" fontId="10" fillId="5" borderId="2" xfId="1" applyNumberFormat="1" applyFon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5" borderId="3" xfId="3" applyFont="1" applyFill="1" applyBorder="1" applyAlignment="1">
      <alignment horizontal="center" vertical="center"/>
    </xf>
    <xf numFmtId="49" fontId="3" fillId="5" borderId="4" xfId="3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3" xfId="3" applyFont="1" applyFill="1" applyBorder="1" applyAlignment="1">
      <alignment horizontal="center" vertical="center"/>
    </xf>
    <xf numFmtId="49" fontId="3" fillId="0" borderId="4" xfId="3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/>
    </xf>
  </cellXfs>
  <cellStyles count="7">
    <cellStyle name="Обычный" xfId="0" builtinId="0"/>
    <cellStyle name="㼿㼿㼿㼠㼿㼿㼿㼠㼿㼠㼿㼿㼿" xfId="1"/>
    <cellStyle name="㼿㼿㼿㼠㼿㼿㼿㼿㼿㼿㼿" xfId="2"/>
    <cellStyle name="㼿㼿㼿㼿‿㼿㼿?" xfId="3"/>
    <cellStyle name="㼿㼿㼿㼿‿㼿㼿㼿㼿㼿㼠㼿㼿㼿" xfId="4"/>
    <cellStyle name="㼿㼿㼿㼿㼠㼿?" xfId="5"/>
    <cellStyle name="㼿㼿㼿㼿㼠㼿‿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70" zoomScaleNormal="70" zoomScaleSheetLayoutView="75" workbookViewId="0">
      <selection activeCell="A14" sqref="A14"/>
    </sheetView>
  </sheetViews>
  <sheetFormatPr defaultColWidth="9.140625" defaultRowHeight="15" x14ac:dyDescent="0.25"/>
  <cols>
    <col min="1" max="1" width="52.7109375" style="10" customWidth="1"/>
    <col min="2" max="4" width="15.7109375" style="1" customWidth="1"/>
    <col min="5" max="5" width="13.5703125" style="1" hidden="1" customWidth="1"/>
    <col min="6" max="7" width="15.7109375" style="1" customWidth="1"/>
    <col min="8" max="8" width="19.42578125" style="1" customWidth="1"/>
    <col min="9" max="9" width="16.140625" style="1" customWidth="1"/>
    <col min="10" max="10" width="22.28515625" style="1" customWidth="1"/>
    <col min="11" max="11" width="22.140625" style="1" customWidth="1"/>
    <col min="12" max="12" width="21.5703125" style="1" customWidth="1"/>
    <col min="13" max="13" width="15" style="1" customWidth="1"/>
    <col min="14" max="14" width="18.7109375" style="1" customWidth="1"/>
    <col min="15" max="15" width="15.7109375" style="1" customWidth="1"/>
    <col min="16" max="16384" width="9.140625" style="1"/>
  </cols>
  <sheetData>
    <row r="1" spans="1:15" ht="24" customHeight="1" x14ac:dyDescent="0.2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 x14ac:dyDescent="0.3">
      <c r="A2" s="53" t="s">
        <v>45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6.5" x14ac:dyDescent="0.25">
      <c r="A3" s="55"/>
      <c r="B3" s="55"/>
      <c r="C3" s="55"/>
      <c r="D3" s="56"/>
      <c r="E3" s="56"/>
      <c r="F3" s="56"/>
      <c r="G3" s="56"/>
      <c r="H3" s="56"/>
      <c r="I3" s="56"/>
      <c r="J3" s="2"/>
      <c r="K3" s="2"/>
      <c r="L3" s="2"/>
      <c r="M3" s="2"/>
      <c r="N3" s="2"/>
      <c r="O3" s="2" t="s">
        <v>44</v>
      </c>
    </row>
    <row r="4" spans="1:15" ht="15.95" customHeight="1" x14ac:dyDescent="0.25">
      <c r="A4" s="48" t="s">
        <v>0</v>
      </c>
      <c r="B4" s="50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6" t="s">
        <v>47</v>
      </c>
      <c r="O4" s="46" t="s">
        <v>2</v>
      </c>
    </row>
    <row r="5" spans="1:15" ht="138" customHeight="1" x14ac:dyDescent="0.25">
      <c r="A5" s="49"/>
      <c r="B5" s="11" t="s">
        <v>3</v>
      </c>
      <c r="C5" s="11" t="s">
        <v>4</v>
      </c>
      <c r="D5" s="11" t="s">
        <v>5</v>
      </c>
      <c r="E5" s="11" t="s">
        <v>6</v>
      </c>
      <c r="F5" s="14" t="s">
        <v>9</v>
      </c>
      <c r="G5" s="32" t="s">
        <v>7</v>
      </c>
      <c r="H5" s="32" t="s">
        <v>8</v>
      </c>
      <c r="I5" s="32" t="s">
        <v>39</v>
      </c>
      <c r="J5" s="14" t="s">
        <v>40</v>
      </c>
      <c r="K5" s="11" t="s">
        <v>41</v>
      </c>
      <c r="L5" s="11" t="s">
        <v>42</v>
      </c>
      <c r="M5" s="11" t="s">
        <v>12</v>
      </c>
      <c r="N5" s="47"/>
      <c r="O5" s="47"/>
    </row>
    <row r="6" spans="1:15" ht="18" customHeight="1" x14ac:dyDescent="0.25">
      <c r="A6" s="3" t="s">
        <v>13</v>
      </c>
      <c r="B6" s="4">
        <f t="shared" ref="B6:M6" si="0">B7+B8+B9+B10+B11+B12+B17+B18+B19+B20+B21+B22+B23+B24+B25+B26+B27+B28+B31</f>
        <v>423675.39</v>
      </c>
      <c r="C6" s="4">
        <f t="shared" si="0"/>
        <v>17961209.719999999</v>
      </c>
      <c r="D6" s="4">
        <f t="shared" si="0"/>
        <v>2175886.8600000003</v>
      </c>
      <c r="E6" s="4">
        <f t="shared" si="0"/>
        <v>0</v>
      </c>
      <c r="F6" s="4">
        <f t="shared" si="0"/>
        <v>3342393.9899999998</v>
      </c>
      <c r="G6" s="4">
        <f t="shared" si="0"/>
        <v>1519597.96</v>
      </c>
      <c r="H6" s="4">
        <f t="shared" si="0"/>
        <v>1137263801.5699999</v>
      </c>
      <c r="I6" s="4">
        <f t="shared" si="0"/>
        <v>47202194.409999996</v>
      </c>
      <c r="J6" s="4">
        <f t="shared" si="0"/>
        <v>33649980.859999999</v>
      </c>
      <c r="K6" s="4">
        <f t="shared" si="0"/>
        <v>38408.11</v>
      </c>
      <c r="L6" s="4">
        <f t="shared" si="0"/>
        <v>8515552.7300000004</v>
      </c>
      <c r="M6" s="4">
        <f t="shared" si="0"/>
        <v>4514771.03</v>
      </c>
      <c r="N6" s="5">
        <f>SUM(B6:M6)</f>
        <v>1256607472.6299999</v>
      </c>
      <c r="O6" s="4">
        <v>0</v>
      </c>
    </row>
    <row r="7" spans="1:15" ht="18" customHeight="1" x14ac:dyDescent="0.25">
      <c r="A7" s="6" t="s">
        <v>14</v>
      </c>
      <c r="B7" s="7">
        <v>0</v>
      </c>
      <c r="C7" s="7">
        <v>0</v>
      </c>
      <c r="D7" s="7">
        <v>51667</v>
      </c>
      <c r="E7" s="7">
        <v>0</v>
      </c>
      <c r="F7" s="7">
        <v>0</v>
      </c>
      <c r="G7" s="7">
        <v>9968.34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>SUM(B7:M7)</f>
        <v>61635.34</v>
      </c>
      <c r="O7" s="7">
        <v>0</v>
      </c>
    </row>
    <row r="8" spans="1:15" s="10" customFormat="1" ht="33" customHeight="1" x14ac:dyDescent="0.25">
      <c r="A8" s="26" t="s">
        <v>15</v>
      </c>
      <c r="B8" s="27">
        <v>87780</v>
      </c>
      <c r="C8" s="27">
        <v>0</v>
      </c>
      <c r="D8" s="27">
        <v>0</v>
      </c>
      <c r="E8" s="27">
        <v>0</v>
      </c>
      <c r="F8" s="27">
        <v>148200</v>
      </c>
      <c r="G8" s="27">
        <v>0</v>
      </c>
      <c r="H8" s="27">
        <v>0</v>
      </c>
      <c r="I8" s="27">
        <v>0</v>
      </c>
      <c r="J8" s="27">
        <v>38820</v>
      </c>
      <c r="K8" s="27">
        <v>0</v>
      </c>
      <c r="L8" s="27">
        <v>0</v>
      </c>
      <c r="M8" s="27">
        <v>0</v>
      </c>
      <c r="N8" s="28">
        <f t="shared" ref="N8:N31" si="1">SUM(B8:M8)</f>
        <v>274800</v>
      </c>
      <c r="O8" s="27">
        <v>0</v>
      </c>
    </row>
    <row r="9" spans="1:15" s="10" customFormat="1" ht="18" customHeight="1" x14ac:dyDescent="0.25">
      <c r="A9" s="26" t="s">
        <v>16</v>
      </c>
      <c r="B9" s="27">
        <v>18.39</v>
      </c>
      <c r="C9" s="27">
        <v>81014.63</v>
      </c>
      <c r="D9" s="27">
        <v>65119.1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1"/>
        <v>146152.12</v>
      </c>
      <c r="O9" s="27">
        <v>0</v>
      </c>
    </row>
    <row r="10" spans="1:15" s="10" customFormat="1" ht="18" customHeight="1" x14ac:dyDescent="0.25">
      <c r="A10" s="26" t="s">
        <v>17</v>
      </c>
      <c r="B10" s="27">
        <v>0</v>
      </c>
      <c r="C10" s="27">
        <v>65475.42</v>
      </c>
      <c r="D10" s="27">
        <v>113.45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8825.32</v>
      </c>
      <c r="K10" s="27">
        <v>0</v>
      </c>
      <c r="L10" s="27">
        <v>0</v>
      </c>
      <c r="M10" s="27">
        <v>0</v>
      </c>
      <c r="N10" s="28">
        <f t="shared" si="1"/>
        <v>74414.19</v>
      </c>
      <c r="O10" s="27">
        <v>0</v>
      </c>
    </row>
    <row r="11" spans="1:15" s="10" customFormat="1" ht="18" hidden="1" customHeight="1" x14ac:dyDescent="0.25">
      <c r="A11" s="26" t="s">
        <v>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1"/>
        <v>0</v>
      </c>
      <c r="O11" s="27">
        <v>0</v>
      </c>
    </row>
    <row r="12" spans="1:15" s="10" customFormat="1" ht="18" customHeight="1" x14ac:dyDescent="0.25">
      <c r="A12" s="26" t="s">
        <v>19</v>
      </c>
      <c r="B12" s="27">
        <f t="shared" ref="B12:L12" si="2">B13+B14+B15+B16</f>
        <v>46587</v>
      </c>
      <c r="C12" s="27">
        <f t="shared" si="2"/>
        <v>8128592.4700000007</v>
      </c>
      <c r="D12" s="27">
        <f t="shared" si="2"/>
        <v>792945.42</v>
      </c>
      <c r="E12" s="27">
        <f t="shared" si="2"/>
        <v>0</v>
      </c>
      <c r="F12" s="27">
        <f t="shared" si="2"/>
        <v>303132.58999999997</v>
      </c>
      <c r="G12" s="27">
        <f t="shared" si="2"/>
        <v>1443607.45</v>
      </c>
      <c r="H12" s="27">
        <f t="shared" si="2"/>
        <v>0</v>
      </c>
      <c r="I12" s="27">
        <f t="shared" si="2"/>
        <v>0</v>
      </c>
      <c r="J12" s="27">
        <f t="shared" si="2"/>
        <v>832220.02</v>
      </c>
      <c r="K12" s="27">
        <f t="shared" si="2"/>
        <v>0</v>
      </c>
      <c r="L12" s="27">
        <f t="shared" si="2"/>
        <v>48967</v>
      </c>
      <c r="M12" s="27">
        <v>0</v>
      </c>
      <c r="N12" s="28">
        <f t="shared" si="1"/>
        <v>11596051.949999999</v>
      </c>
      <c r="O12" s="27">
        <v>0</v>
      </c>
    </row>
    <row r="13" spans="1:15" s="10" customFormat="1" ht="18" customHeight="1" x14ac:dyDescent="0.25">
      <c r="A13" s="40" t="s">
        <v>20</v>
      </c>
      <c r="B13" s="41">
        <v>0</v>
      </c>
      <c r="C13" s="41">
        <v>8090676.0700000003</v>
      </c>
      <c r="D13" s="41">
        <v>0</v>
      </c>
      <c r="E13" s="41">
        <v>0</v>
      </c>
      <c r="F13" s="41">
        <v>49602.879999999997</v>
      </c>
      <c r="G13" s="41">
        <v>8289.44</v>
      </c>
      <c r="H13" s="41">
        <v>0</v>
      </c>
      <c r="I13" s="41">
        <v>0</v>
      </c>
      <c r="J13" s="41">
        <v>56227.13</v>
      </c>
      <c r="K13" s="41">
        <v>0</v>
      </c>
      <c r="L13" s="41">
        <v>0</v>
      </c>
      <c r="M13" s="41">
        <v>0</v>
      </c>
      <c r="N13" s="42">
        <f t="shared" si="1"/>
        <v>8204795.5200000005</v>
      </c>
      <c r="O13" s="41">
        <v>0</v>
      </c>
    </row>
    <row r="14" spans="1:15" s="10" customFormat="1" ht="18" customHeight="1" x14ac:dyDescent="0.25">
      <c r="A14" s="40" t="s">
        <v>21</v>
      </c>
      <c r="B14" s="41">
        <v>46587</v>
      </c>
      <c r="C14" s="41">
        <v>37916.400000000001</v>
      </c>
      <c r="D14" s="41">
        <v>792945.42</v>
      </c>
      <c r="E14" s="41">
        <v>0</v>
      </c>
      <c r="F14" s="41">
        <v>253529.71</v>
      </c>
      <c r="G14" s="41">
        <v>1435318.01</v>
      </c>
      <c r="H14" s="41">
        <v>0</v>
      </c>
      <c r="I14" s="41">
        <v>0</v>
      </c>
      <c r="J14" s="41">
        <v>775992.89</v>
      </c>
      <c r="K14" s="41">
        <v>0</v>
      </c>
      <c r="L14" s="41">
        <v>48967</v>
      </c>
      <c r="M14" s="41">
        <v>0</v>
      </c>
      <c r="N14" s="42">
        <f t="shared" si="1"/>
        <v>3391256.43</v>
      </c>
      <c r="O14" s="41">
        <v>0</v>
      </c>
    </row>
    <row r="15" spans="1:15" s="10" customFormat="1" ht="18" hidden="1" customHeight="1" x14ac:dyDescent="0.25">
      <c r="A15" s="26" t="s">
        <v>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f t="shared" si="1"/>
        <v>0</v>
      </c>
      <c r="O15" s="27">
        <v>0</v>
      </c>
    </row>
    <row r="16" spans="1:15" s="10" customFormat="1" ht="18" hidden="1" customHeight="1" x14ac:dyDescent="0.25">
      <c r="A16" s="29" t="s">
        <v>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>
        <f t="shared" si="1"/>
        <v>0</v>
      </c>
      <c r="O16" s="27">
        <v>0</v>
      </c>
    </row>
    <row r="17" spans="1:15" s="10" customFormat="1" ht="47.1" customHeight="1" x14ac:dyDescent="0.25">
      <c r="A17" s="26" t="s">
        <v>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3105.95</v>
      </c>
      <c r="K17" s="27">
        <v>0</v>
      </c>
      <c r="L17" s="27">
        <v>0</v>
      </c>
      <c r="M17" s="27">
        <v>0</v>
      </c>
      <c r="N17" s="28">
        <f t="shared" si="1"/>
        <v>3105.95</v>
      </c>
      <c r="O17" s="27">
        <v>0</v>
      </c>
    </row>
    <row r="18" spans="1:15" s="10" customFormat="1" ht="18" customHeight="1" x14ac:dyDescent="0.25">
      <c r="A18" s="26" t="s">
        <v>25</v>
      </c>
      <c r="B18" s="27">
        <v>0</v>
      </c>
      <c r="C18" s="27">
        <v>1149018.55</v>
      </c>
      <c r="D18" s="27">
        <v>414087.5</v>
      </c>
      <c r="E18" s="27">
        <v>0</v>
      </c>
      <c r="F18" s="27">
        <v>1914740</v>
      </c>
      <c r="G18" s="27">
        <v>0</v>
      </c>
      <c r="H18" s="27">
        <v>0</v>
      </c>
      <c r="I18" s="27">
        <v>46948610.079999998</v>
      </c>
      <c r="J18" s="27">
        <v>1928765.66</v>
      </c>
      <c r="K18" s="27">
        <v>0</v>
      </c>
      <c r="L18" s="27">
        <v>0</v>
      </c>
      <c r="M18" s="27">
        <v>0</v>
      </c>
      <c r="N18" s="28">
        <f t="shared" si="1"/>
        <v>52355221.789999992</v>
      </c>
      <c r="O18" s="27">
        <v>0</v>
      </c>
    </row>
    <row r="19" spans="1:15" s="10" customFormat="1" ht="18" customHeight="1" x14ac:dyDescent="0.25">
      <c r="A19" s="26" t="s">
        <v>26</v>
      </c>
      <c r="B19" s="27">
        <v>289290</v>
      </c>
      <c r="C19" s="27">
        <v>8089518.9000000004</v>
      </c>
      <c r="D19" s="27">
        <v>823982.39</v>
      </c>
      <c r="E19" s="27">
        <v>0</v>
      </c>
      <c r="F19" s="27">
        <v>976321.4</v>
      </c>
      <c r="G19" s="27">
        <v>0</v>
      </c>
      <c r="H19" s="27">
        <v>0</v>
      </c>
      <c r="I19" s="27">
        <v>253584.33</v>
      </c>
      <c r="J19" s="27">
        <v>1289471.05</v>
      </c>
      <c r="K19" s="27">
        <v>27000</v>
      </c>
      <c r="L19" s="27">
        <v>8466585.7300000004</v>
      </c>
      <c r="M19" s="27">
        <v>0</v>
      </c>
      <c r="N19" s="28">
        <f t="shared" si="1"/>
        <v>20215753.800000004</v>
      </c>
      <c r="O19" s="27">
        <v>0</v>
      </c>
    </row>
    <row r="20" spans="1:15" s="10" customFormat="1" ht="18" customHeight="1" x14ac:dyDescent="0.25">
      <c r="A20" s="26" t="s">
        <v>27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8426894.7300000004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f t="shared" si="1"/>
        <v>8426894.7300000004</v>
      </c>
      <c r="O20" s="27">
        <v>0</v>
      </c>
    </row>
    <row r="21" spans="1:15" s="10" customFormat="1" ht="33" hidden="1" customHeight="1" x14ac:dyDescent="0.25">
      <c r="A21" s="26" t="s">
        <v>28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f t="shared" si="1"/>
        <v>0</v>
      </c>
      <c r="O21" s="27">
        <v>0</v>
      </c>
    </row>
    <row r="22" spans="1:15" s="10" customFormat="1" ht="33" customHeight="1" x14ac:dyDescent="0.25">
      <c r="A22" s="26" t="s">
        <v>43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4514771.03</v>
      </c>
      <c r="N22" s="28">
        <f t="shared" si="1"/>
        <v>4514771.03</v>
      </c>
      <c r="O22" s="27">
        <v>0</v>
      </c>
    </row>
    <row r="23" spans="1:15" s="10" customFormat="1" ht="33" customHeight="1" x14ac:dyDescent="0.25">
      <c r="A23" s="26" t="s">
        <v>30</v>
      </c>
      <c r="B23" s="27">
        <v>0</v>
      </c>
      <c r="C23" s="27">
        <v>1592.61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 t="shared" si="1"/>
        <v>1592.61</v>
      </c>
      <c r="O23" s="27">
        <v>0</v>
      </c>
    </row>
    <row r="24" spans="1:15" s="10" customFormat="1" ht="33" hidden="1" customHeight="1" x14ac:dyDescent="0.25">
      <c r="A24" s="26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  <c r="O24" s="27">
        <v>0</v>
      </c>
    </row>
    <row r="25" spans="1:15" s="10" customFormat="1" ht="33" customHeight="1" x14ac:dyDescent="0.25">
      <c r="A25" s="26" t="s">
        <v>32</v>
      </c>
      <c r="B25" s="27">
        <v>0</v>
      </c>
      <c r="C25" s="27">
        <v>393449.7</v>
      </c>
      <c r="D25" s="27">
        <v>0</v>
      </c>
      <c r="E25" s="27">
        <v>0</v>
      </c>
      <c r="F25" s="27">
        <v>0</v>
      </c>
      <c r="G25" s="27">
        <v>66022.17</v>
      </c>
      <c r="H25" s="27">
        <v>0</v>
      </c>
      <c r="I25" s="27">
        <v>0</v>
      </c>
      <c r="J25" s="27">
        <v>4711.9799999999996</v>
      </c>
      <c r="K25" s="27">
        <v>11408.11</v>
      </c>
      <c r="L25" s="27">
        <v>0</v>
      </c>
      <c r="M25" s="27">
        <v>0</v>
      </c>
      <c r="N25" s="28">
        <f t="shared" si="1"/>
        <v>475591.95999999996</v>
      </c>
      <c r="O25" s="27">
        <v>0</v>
      </c>
    </row>
    <row r="26" spans="1:15" s="10" customFormat="1" ht="18" customHeight="1" x14ac:dyDescent="0.25">
      <c r="A26" s="26" t="s">
        <v>33</v>
      </c>
      <c r="B26" s="27">
        <v>0</v>
      </c>
      <c r="C26" s="27">
        <v>52547.44</v>
      </c>
      <c r="D26" s="27">
        <v>972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65390.6</v>
      </c>
      <c r="K26" s="27">
        <v>0</v>
      </c>
      <c r="L26" s="27">
        <v>0</v>
      </c>
      <c r="M26" s="27">
        <v>0</v>
      </c>
      <c r="N26" s="28">
        <f t="shared" si="1"/>
        <v>118910.04000000001</v>
      </c>
      <c r="O26" s="27">
        <v>0</v>
      </c>
    </row>
    <row r="27" spans="1:15" s="10" customFormat="1" ht="33" customHeight="1" x14ac:dyDescent="0.25">
      <c r="A27" s="26" t="s">
        <v>34</v>
      </c>
      <c r="B27" s="27">
        <v>0</v>
      </c>
      <c r="C27" s="27">
        <v>0</v>
      </c>
      <c r="D27" s="27">
        <v>27000</v>
      </c>
      <c r="E27" s="27">
        <v>0</v>
      </c>
      <c r="F27" s="27">
        <v>0</v>
      </c>
      <c r="G27" s="27">
        <v>0</v>
      </c>
      <c r="H27" s="27">
        <v>1128836906.8399999</v>
      </c>
      <c r="I27" s="27">
        <v>0</v>
      </c>
      <c r="J27" s="27">
        <v>29478670.280000001</v>
      </c>
      <c r="K27" s="27">
        <v>0</v>
      </c>
      <c r="L27" s="27">
        <v>0</v>
      </c>
      <c r="M27" s="27">
        <v>0</v>
      </c>
      <c r="N27" s="28">
        <f t="shared" si="1"/>
        <v>1158342577.1199999</v>
      </c>
      <c r="O27" s="27">
        <v>0</v>
      </c>
    </row>
    <row r="28" spans="1:15" s="10" customFormat="1" ht="33" hidden="1" customHeight="1" x14ac:dyDescent="0.25">
      <c r="A28" s="30" t="s">
        <v>35</v>
      </c>
      <c r="B28" s="27">
        <f t="shared" ref="B28:M28" si="3">B29+B30</f>
        <v>0</v>
      </c>
      <c r="C28" s="27">
        <f t="shared" si="3"/>
        <v>0</v>
      </c>
      <c r="D28" s="27">
        <f t="shared" si="3"/>
        <v>0</v>
      </c>
      <c r="E28" s="27">
        <f t="shared" si="3"/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8">
        <f t="shared" si="1"/>
        <v>0</v>
      </c>
      <c r="O28" s="27">
        <v>0</v>
      </c>
    </row>
    <row r="29" spans="1:15" s="10" customFormat="1" ht="15.75" hidden="1" customHeight="1" x14ac:dyDescent="0.25">
      <c r="A29" s="3" t="s">
        <v>36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 t="shared" si="1"/>
        <v>0</v>
      </c>
      <c r="O29" s="27">
        <v>0</v>
      </c>
    </row>
    <row r="30" spans="1:15" s="10" customFormat="1" ht="15.75" hidden="1" customHeight="1" x14ac:dyDescent="0.25">
      <c r="A30" s="31" t="s">
        <v>37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 t="shared" si="1"/>
        <v>0</v>
      </c>
      <c r="O30" s="27">
        <v>0</v>
      </c>
    </row>
    <row r="31" spans="1:15" s="10" customFormat="1" ht="15.75" hidden="1" customHeight="1" x14ac:dyDescent="0.25">
      <c r="A31" s="31" t="s">
        <v>38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 t="shared" si="1"/>
        <v>0</v>
      </c>
      <c r="O31" s="27">
        <v>0</v>
      </c>
    </row>
    <row r="34" spans="2:15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</sheetData>
  <mergeCells count="8">
    <mergeCell ref="O4:O5"/>
    <mergeCell ref="A4:A5"/>
    <mergeCell ref="B4:M4"/>
    <mergeCell ref="N4:N5"/>
    <mergeCell ref="A1:O1"/>
    <mergeCell ref="A2:O2"/>
    <mergeCell ref="A3:C3"/>
    <mergeCell ref="D3:I3"/>
  </mergeCells>
  <pageMargins left="0.19685039370078741" right="0.19685039370078741" top="0.78740157480314965" bottom="0" header="0.31496062992125984" footer="0.31496062992125984"/>
  <pageSetup paperSize="9" scale="40" fitToHeight="2" orientation="landscape" r:id="rId1"/>
  <headerFooter alignWithMargins="0"/>
  <ignoredErrors>
    <ignoredError sqref="N7:N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70" zoomScaleNormal="70" zoomScaleSheetLayoutView="75" workbookViewId="0">
      <selection activeCell="E14" sqref="E14"/>
    </sheetView>
  </sheetViews>
  <sheetFormatPr defaultColWidth="16" defaultRowHeight="15" x14ac:dyDescent="0.25"/>
  <cols>
    <col min="1" max="1" width="52.7109375" style="10" customWidth="1"/>
    <col min="2" max="2" width="15.7109375" style="1" customWidth="1"/>
    <col min="3" max="3" width="16.7109375" style="1" customWidth="1"/>
    <col min="4" max="7" width="15.7109375" style="1" customWidth="1"/>
    <col min="8" max="8" width="17.7109375" style="1" hidden="1" customWidth="1"/>
    <col min="9" max="9" width="16.5703125" style="1" customWidth="1"/>
    <col min="10" max="10" width="22.7109375" style="1" customWidth="1"/>
    <col min="11" max="11" width="22.140625" style="1" customWidth="1"/>
    <col min="12" max="12" width="22.28515625" style="1" customWidth="1"/>
    <col min="13" max="13" width="16" style="1"/>
    <col min="14" max="14" width="17.7109375" style="1" customWidth="1"/>
    <col min="15" max="15" width="15.7109375" style="1" customWidth="1"/>
    <col min="16" max="16" width="29.42578125" style="1" customWidth="1"/>
    <col min="17" max="16384" width="16" style="1"/>
  </cols>
  <sheetData>
    <row r="1" spans="1:16" ht="24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s="15" customFormat="1" ht="24" customHeight="1" x14ac:dyDescent="0.3">
      <c r="A2" s="62" t="s">
        <v>45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s="15" customFormat="1" ht="16.5" x14ac:dyDescent="0.25">
      <c r="A3" s="64"/>
      <c r="B3" s="64"/>
      <c r="C3" s="64"/>
      <c r="D3" s="57"/>
      <c r="E3" s="57"/>
      <c r="F3" s="57"/>
      <c r="G3" s="57"/>
      <c r="H3" s="57"/>
      <c r="I3" s="57"/>
      <c r="J3" s="16"/>
      <c r="K3" s="16"/>
      <c r="L3" s="16"/>
      <c r="M3" s="16"/>
      <c r="N3" s="16"/>
      <c r="O3" s="16" t="s">
        <v>44</v>
      </c>
    </row>
    <row r="4" spans="1:16" s="15" customFormat="1" ht="15.95" customHeight="1" x14ac:dyDescent="0.25">
      <c r="A4" s="58" t="s">
        <v>0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46" t="s">
        <v>49</v>
      </c>
      <c r="O4" s="46" t="s">
        <v>2</v>
      </c>
    </row>
    <row r="5" spans="1:16" s="15" customFormat="1" ht="138" customHeight="1" x14ac:dyDescent="0.25">
      <c r="A5" s="59"/>
      <c r="B5" s="11" t="s">
        <v>3</v>
      </c>
      <c r="C5" s="11" t="s">
        <v>4</v>
      </c>
      <c r="D5" s="11" t="s">
        <v>5</v>
      </c>
      <c r="E5" s="11" t="s">
        <v>6</v>
      </c>
      <c r="F5" s="14" t="s">
        <v>9</v>
      </c>
      <c r="G5" s="32" t="s">
        <v>7</v>
      </c>
      <c r="H5" s="32" t="s">
        <v>8</v>
      </c>
      <c r="I5" s="32" t="s">
        <v>39</v>
      </c>
      <c r="J5" s="14" t="s">
        <v>40</v>
      </c>
      <c r="K5" s="11" t="s">
        <v>41</v>
      </c>
      <c r="L5" s="11" t="s">
        <v>42</v>
      </c>
      <c r="M5" s="33" t="s">
        <v>12</v>
      </c>
      <c r="N5" s="47"/>
      <c r="O5" s="47"/>
    </row>
    <row r="6" spans="1:16" s="15" customFormat="1" ht="18" customHeight="1" x14ac:dyDescent="0.25">
      <c r="A6" s="17" t="s">
        <v>13</v>
      </c>
      <c r="B6" s="4">
        <f t="shared" ref="B6:M6" si="0">B7+B8+B9+B10+B11+B12+B17+B18+B19+B20+B21+B22+B24+B23+B25+B26+B27+B28+B31</f>
        <v>21080837.989999998</v>
      </c>
      <c r="C6" s="4">
        <f t="shared" si="0"/>
        <v>460826341.11000001</v>
      </c>
      <c r="D6" s="4">
        <f t="shared" si="0"/>
        <v>22963647.240000002</v>
      </c>
      <c r="E6" s="4">
        <f t="shared" si="0"/>
        <v>2180333.5300000003</v>
      </c>
      <c r="F6" s="4">
        <f t="shared" si="0"/>
        <v>17481992.149999999</v>
      </c>
      <c r="G6" s="4">
        <f t="shared" si="0"/>
        <v>22555208.370000001</v>
      </c>
      <c r="H6" s="4">
        <f t="shared" si="0"/>
        <v>0</v>
      </c>
      <c r="I6" s="4">
        <f t="shared" si="0"/>
        <v>22797</v>
      </c>
      <c r="J6" s="4">
        <f t="shared" si="0"/>
        <v>31015183.390000001</v>
      </c>
      <c r="K6" s="4">
        <f t="shared" si="0"/>
        <v>12351327.570000002</v>
      </c>
      <c r="L6" s="4">
        <f t="shared" si="0"/>
        <v>7327824.290000001</v>
      </c>
      <c r="M6" s="4">
        <f t="shared" si="0"/>
        <v>698690.5</v>
      </c>
      <c r="N6" s="23">
        <f>SUM(B6:M6)</f>
        <v>598504183.13999999</v>
      </c>
      <c r="O6" s="23">
        <v>0</v>
      </c>
    </row>
    <row r="7" spans="1:16" s="15" customFormat="1" ht="18" customHeight="1" x14ac:dyDescent="0.25">
      <c r="A7" s="19" t="s">
        <v>14</v>
      </c>
      <c r="B7" s="7">
        <v>12758794.779999999</v>
      </c>
      <c r="C7" s="7">
        <v>288905215.69</v>
      </c>
      <c r="D7" s="7">
        <v>13362387.01</v>
      </c>
      <c r="E7" s="7">
        <v>0</v>
      </c>
      <c r="F7" s="7">
        <v>7738591.5700000003</v>
      </c>
      <c r="G7" s="7">
        <v>8079446.5300000003</v>
      </c>
      <c r="H7" s="7">
        <v>0</v>
      </c>
      <c r="I7" s="7">
        <v>0</v>
      </c>
      <c r="J7" s="7">
        <v>13265411.32</v>
      </c>
      <c r="K7" s="7">
        <v>7838831.7300000004</v>
      </c>
      <c r="L7" s="7">
        <v>3057316.07</v>
      </c>
      <c r="M7" s="7">
        <v>0</v>
      </c>
      <c r="N7" s="22">
        <f>SUM(B7:M7)</f>
        <v>355005994.69999993</v>
      </c>
      <c r="O7" s="7">
        <v>0</v>
      </c>
    </row>
    <row r="8" spans="1:16" s="15" customFormat="1" ht="33" customHeight="1" x14ac:dyDescent="0.25">
      <c r="A8" s="9" t="s">
        <v>15</v>
      </c>
      <c r="B8" s="7">
        <v>1400</v>
      </c>
      <c r="C8" s="7">
        <v>0</v>
      </c>
      <c r="D8" s="7">
        <v>0</v>
      </c>
      <c r="E8" s="7">
        <v>0</v>
      </c>
      <c r="F8" s="7">
        <v>0</v>
      </c>
      <c r="G8" s="7">
        <v>11594.34</v>
      </c>
      <c r="H8" s="7">
        <v>0</v>
      </c>
      <c r="I8" s="7">
        <v>0</v>
      </c>
      <c r="J8" s="7">
        <v>0</v>
      </c>
      <c r="K8" s="7">
        <v>0</v>
      </c>
      <c r="L8" s="7">
        <v>7739.8</v>
      </c>
      <c r="M8" s="7">
        <v>0</v>
      </c>
      <c r="N8" s="22">
        <f t="shared" ref="N8:N31" si="1">SUM(B8:M8)</f>
        <v>20734.14</v>
      </c>
      <c r="O8" s="7">
        <v>0</v>
      </c>
      <c r="P8" s="24"/>
    </row>
    <row r="9" spans="1:16" s="15" customFormat="1" ht="18" customHeight="1" x14ac:dyDescent="0.25">
      <c r="A9" s="9" t="s">
        <v>16</v>
      </c>
      <c r="B9" s="7">
        <v>8108770.6399999997</v>
      </c>
      <c r="C9" s="7">
        <v>113779919.18000001</v>
      </c>
      <c r="D9" s="7">
        <v>7133352.4900000002</v>
      </c>
      <c r="E9" s="7">
        <v>0</v>
      </c>
      <c r="F9" s="7">
        <v>4479832.22</v>
      </c>
      <c r="G9" s="7">
        <v>4055495.17</v>
      </c>
      <c r="H9" s="7">
        <v>0</v>
      </c>
      <c r="I9" s="7">
        <v>0</v>
      </c>
      <c r="J9" s="7">
        <v>8023429.2699999996</v>
      </c>
      <c r="K9" s="7">
        <v>4498424.62</v>
      </c>
      <c r="L9" s="7">
        <v>2046217.09</v>
      </c>
      <c r="M9" s="7">
        <v>0</v>
      </c>
      <c r="N9" s="22">
        <f t="shared" si="1"/>
        <v>152125440.68000001</v>
      </c>
      <c r="O9" s="7">
        <v>0</v>
      </c>
      <c r="P9" s="24"/>
    </row>
    <row r="10" spans="1:16" s="15" customFormat="1" ht="18" customHeight="1" x14ac:dyDescent="0.25">
      <c r="A10" s="9" t="s">
        <v>17</v>
      </c>
      <c r="B10" s="7">
        <v>19808.84</v>
      </c>
      <c r="C10" s="7">
        <v>217737.73</v>
      </c>
      <c r="D10" s="7">
        <v>133138.67000000001</v>
      </c>
      <c r="E10" s="7">
        <v>0</v>
      </c>
      <c r="F10" s="7">
        <v>61584.88</v>
      </c>
      <c r="G10" s="7">
        <v>60860.19</v>
      </c>
      <c r="H10" s="7">
        <v>0</v>
      </c>
      <c r="I10" s="7">
        <v>0</v>
      </c>
      <c r="J10" s="7">
        <v>423572.09</v>
      </c>
      <c r="K10" s="7">
        <v>0</v>
      </c>
      <c r="L10" s="7">
        <v>21195.7</v>
      </c>
      <c r="M10" s="7">
        <v>0</v>
      </c>
      <c r="N10" s="22">
        <f>SUM(B10:M10)</f>
        <v>937898.1</v>
      </c>
      <c r="O10" s="7">
        <v>0</v>
      </c>
      <c r="P10" s="24"/>
    </row>
    <row r="11" spans="1:16" s="15" customFormat="1" ht="18" customHeight="1" x14ac:dyDescent="0.25">
      <c r="A11" s="9" t="s">
        <v>18</v>
      </c>
      <c r="B11" s="7">
        <v>0</v>
      </c>
      <c r="C11" s="7">
        <v>0</v>
      </c>
      <c r="D11" s="7">
        <v>319200</v>
      </c>
      <c r="E11" s="7">
        <v>0</v>
      </c>
      <c r="F11" s="7">
        <v>149000</v>
      </c>
      <c r="G11" s="7">
        <v>0</v>
      </c>
      <c r="H11" s="7">
        <v>0</v>
      </c>
      <c r="I11" s="7">
        <v>0</v>
      </c>
      <c r="J11" s="7">
        <v>40289.199999999997</v>
      </c>
      <c r="K11" s="7">
        <v>0</v>
      </c>
      <c r="L11" s="7">
        <v>0</v>
      </c>
      <c r="M11" s="7">
        <v>0</v>
      </c>
      <c r="N11" s="22">
        <f t="shared" si="1"/>
        <v>508489.2</v>
      </c>
      <c r="O11" s="7">
        <v>0</v>
      </c>
    </row>
    <row r="12" spans="1:16" s="15" customFormat="1" ht="18" customHeight="1" x14ac:dyDescent="0.25">
      <c r="A12" s="9" t="s">
        <v>19</v>
      </c>
      <c r="B12" s="7">
        <f t="shared" ref="B12:M12" si="2">B13+B14+B15+B16</f>
        <v>6198.98</v>
      </c>
      <c r="C12" s="7">
        <f t="shared" si="2"/>
        <v>6283541.4999999991</v>
      </c>
      <c r="D12" s="7">
        <f t="shared" si="2"/>
        <v>162020.90000000002</v>
      </c>
      <c r="E12" s="7">
        <f t="shared" si="2"/>
        <v>0</v>
      </c>
      <c r="F12" s="7">
        <f t="shared" si="2"/>
        <v>603704.78</v>
      </c>
      <c r="G12" s="7">
        <f t="shared" si="2"/>
        <v>97643.05</v>
      </c>
      <c r="H12" s="7">
        <f t="shared" si="2"/>
        <v>0</v>
      </c>
      <c r="I12" s="7">
        <f t="shared" si="2"/>
        <v>0</v>
      </c>
      <c r="J12" s="7">
        <f t="shared" si="2"/>
        <v>100610.15</v>
      </c>
      <c r="K12" s="7">
        <f t="shared" si="2"/>
        <v>0</v>
      </c>
      <c r="L12" s="7">
        <f t="shared" si="2"/>
        <v>11733.56</v>
      </c>
      <c r="M12" s="7">
        <f t="shared" si="2"/>
        <v>26958.92</v>
      </c>
      <c r="N12" s="22">
        <f t="shared" si="1"/>
        <v>7292411.8399999999</v>
      </c>
      <c r="O12" s="7">
        <v>0</v>
      </c>
    </row>
    <row r="13" spans="1:16" s="15" customFormat="1" ht="18" customHeight="1" x14ac:dyDescent="0.25">
      <c r="A13" s="35" t="s">
        <v>20</v>
      </c>
      <c r="B13" s="43">
        <v>3852.2</v>
      </c>
      <c r="C13" s="43">
        <v>6277920.9299999997</v>
      </c>
      <c r="D13" s="43">
        <v>0</v>
      </c>
      <c r="E13" s="43">
        <v>0</v>
      </c>
      <c r="F13" s="43">
        <v>314702.53000000003</v>
      </c>
      <c r="G13" s="43">
        <v>0</v>
      </c>
      <c r="H13" s="43">
        <v>0</v>
      </c>
      <c r="I13" s="43">
        <v>0</v>
      </c>
      <c r="J13" s="43">
        <v>16653.36</v>
      </c>
      <c r="K13" s="43">
        <v>0</v>
      </c>
      <c r="L13" s="43">
        <v>3992.75</v>
      </c>
      <c r="M13" s="43">
        <v>26958.92</v>
      </c>
      <c r="N13" s="44">
        <f t="shared" si="1"/>
        <v>6644080.6900000004</v>
      </c>
      <c r="O13" s="43">
        <v>0</v>
      </c>
    </row>
    <row r="14" spans="1:16" s="15" customFormat="1" ht="18" customHeight="1" x14ac:dyDescent="0.25">
      <c r="A14" s="35" t="s">
        <v>21</v>
      </c>
      <c r="B14" s="43">
        <v>0</v>
      </c>
      <c r="C14" s="43">
        <v>0</v>
      </c>
      <c r="D14" s="43">
        <v>111091.52</v>
      </c>
      <c r="E14" s="43">
        <v>0</v>
      </c>
      <c r="F14" s="43">
        <v>137199.17000000001</v>
      </c>
      <c r="G14" s="43">
        <v>0</v>
      </c>
      <c r="H14" s="43">
        <v>0</v>
      </c>
      <c r="I14" s="43">
        <v>0</v>
      </c>
      <c r="J14" s="43">
        <v>24028.79</v>
      </c>
      <c r="K14" s="43">
        <v>0</v>
      </c>
      <c r="L14" s="43">
        <v>0</v>
      </c>
      <c r="M14" s="43">
        <v>0</v>
      </c>
      <c r="N14" s="44">
        <f t="shared" si="1"/>
        <v>272319.48</v>
      </c>
      <c r="O14" s="43">
        <v>0</v>
      </c>
      <c r="P14" s="24"/>
    </row>
    <row r="15" spans="1:16" s="15" customFormat="1" ht="18" customHeight="1" x14ac:dyDescent="0.25">
      <c r="A15" s="35" t="s">
        <v>22</v>
      </c>
      <c r="B15" s="43">
        <v>2165.6</v>
      </c>
      <c r="C15" s="43">
        <v>1813.35</v>
      </c>
      <c r="D15" s="43">
        <v>6160.05</v>
      </c>
      <c r="E15" s="43">
        <v>0</v>
      </c>
      <c r="F15" s="43">
        <v>75959.48</v>
      </c>
      <c r="G15" s="43">
        <v>97643.05</v>
      </c>
      <c r="H15" s="43">
        <v>0</v>
      </c>
      <c r="I15" s="43">
        <v>0</v>
      </c>
      <c r="J15" s="43">
        <v>21843.65</v>
      </c>
      <c r="K15" s="43">
        <v>0</v>
      </c>
      <c r="L15" s="43">
        <v>2384.23</v>
      </c>
      <c r="M15" s="43">
        <v>0</v>
      </c>
      <c r="N15" s="44">
        <f t="shared" si="1"/>
        <v>207969.41</v>
      </c>
      <c r="O15" s="43">
        <v>0</v>
      </c>
    </row>
    <row r="16" spans="1:16" s="15" customFormat="1" ht="18" customHeight="1" x14ac:dyDescent="0.25">
      <c r="A16" s="37" t="s">
        <v>23</v>
      </c>
      <c r="B16" s="43">
        <v>181.18</v>
      </c>
      <c r="C16" s="43">
        <v>3807.22</v>
      </c>
      <c r="D16" s="43">
        <v>44769.33</v>
      </c>
      <c r="E16" s="43">
        <v>0</v>
      </c>
      <c r="F16" s="43">
        <v>75843.600000000006</v>
      </c>
      <c r="G16" s="43">
        <v>0</v>
      </c>
      <c r="H16" s="43">
        <v>0</v>
      </c>
      <c r="I16" s="43">
        <v>0</v>
      </c>
      <c r="J16" s="43">
        <v>38084.35</v>
      </c>
      <c r="K16" s="43">
        <v>0</v>
      </c>
      <c r="L16" s="43">
        <v>5356.58</v>
      </c>
      <c r="M16" s="43">
        <v>0</v>
      </c>
      <c r="N16" s="44">
        <f t="shared" si="1"/>
        <v>168042.26</v>
      </c>
      <c r="O16" s="43">
        <v>0</v>
      </c>
    </row>
    <row r="17" spans="1:15" s="15" customFormat="1" ht="47.1" customHeight="1" x14ac:dyDescent="0.25">
      <c r="A17" s="9" t="s">
        <v>24</v>
      </c>
      <c r="B17" s="7">
        <v>0</v>
      </c>
      <c r="C17" s="7">
        <v>0</v>
      </c>
      <c r="D17" s="7">
        <v>1006.02</v>
      </c>
      <c r="E17" s="7">
        <v>0</v>
      </c>
      <c r="F17" s="7">
        <v>639958.39</v>
      </c>
      <c r="G17" s="7">
        <v>31497.13</v>
      </c>
      <c r="H17" s="7">
        <v>0</v>
      </c>
      <c r="I17" s="7">
        <v>0</v>
      </c>
      <c r="J17" s="7">
        <v>34998.239999999998</v>
      </c>
      <c r="K17" s="7">
        <v>0</v>
      </c>
      <c r="L17" s="7">
        <v>31141.46</v>
      </c>
      <c r="M17" s="7">
        <v>0</v>
      </c>
      <c r="N17" s="22">
        <f t="shared" si="1"/>
        <v>738601.24</v>
      </c>
      <c r="O17" s="7">
        <v>0</v>
      </c>
    </row>
    <row r="18" spans="1:15" s="15" customFormat="1" ht="18" customHeight="1" x14ac:dyDescent="0.25">
      <c r="A18" s="9" t="s">
        <v>25</v>
      </c>
      <c r="B18" s="7">
        <v>5995</v>
      </c>
      <c r="C18" s="7">
        <v>13887169.26</v>
      </c>
      <c r="D18" s="7">
        <v>444391.91</v>
      </c>
      <c r="E18" s="7">
        <v>0</v>
      </c>
      <c r="F18" s="7">
        <v>290902.09999999998</v>
      </c>
      <c r="G18" s="7">
        <v>5545917.4199999999</v>
      </c>
      <c r="H18" s="7">
        <v>0</v>
      </c>
      <c r="I18" s="7">
        <v>0</v>
      </c>
      <c r="J18" s="7">
        <v>3853858.37</v>
      </c>
      <c r="K18" s="7">
        <v>0</v>
      </c>
      <c r="L18" s="7">
        <v>73960.36</v>
      </c>
      <c r="M18" s="7">
        <v>6806.92</v>
      </c>
      <c r="N18" s="22">
        <f t="shared" si="1"/>
        <v>24109001.34</v>
      </c>
      <c r="O18" s="7">
        <v>0</v>
      </c>
    </row>
    <row r="19" spans="1:15" s="15" customFormat="1" ht="18" customHeight="1" x14ac:dyDescent="0.25">
      <c r="A19" s="9" t="s">
        <v>26</v>
      </c>
      <c r="B19" s="7">
        <v>53858.55</v>
      </c>
      <c r="C19" s="7">
        <v>13602760.99</v>
      </c>
      <c r="D19" s="7">
        <v>1187987.4099999999</v>
      </c>
      <c r="E19" s="7">
        <v>0</v>
      </c>
      <c r="F19" s="7">
        <v>1927718.54</v>
      </c>
      <c r="G19" s="7">
        <v>1605623.44</v>
      </c>
      <c r="H19" s="7">
        <v>0</v>
      </c>
      <c r="I19" s="7">
        <v>22797</v>
      </c>
      <c r="J19" s="7">
        <v>2253422.89</v>
      </c>
      <c r="K19" s="7">
        <v>0</v>
      </c>
      <c r="L19" s="7">
        <v>26158.03</v>
      </c>
      <c r="M19" s="7">
        <v>0</v>
      </c>
      <c r="N19" s="22">
        <f t="shared" si="1"/>
        <v>20680326.850000005</v>
      </c>
      <c r="O19" s="7">
        <v>0</v>
      </c>
    </row>
    <row r="20" spans="1:15" s="15" customFormat="1" ht="31.5" hidden="1" x14ac:dyDescent="0.25">
      <c r="A20" s="9" t="s">
        <v>27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2">
        <f t="shared" si="1"/>
        <v>0</v>
      </c>
      <c r="O20" s="7">
        <v>0</v>
      </c>
    </row>
    <row r="21" spans="1:15" s="15" customFormat="1" ht="47.25" hidden="1" x14ac:dyDescent="0.25">
      <c r="A21" s="9" t="s">
        <v>28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2">
        <f t="shared" si="1"/>
        <v>0</v>
      </c>
      <c r="O21" s="7">
        <v>0</v>
      </c>
    </row>
    <row r="22" spans="1:15" s="15" customFormat="1" ht="33" customHeight="1" x14ac:dyDescent="0.25">
      <c r="A22" s="9" t="s">
        <v>43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517920</v>
      </c>
      <c r="N22" s="22">
        <f t="shared" si="1"/>
        <v>517920</v>
      </c>
      <c r="O22" s="7">
        <v>0</v>
      </c>
    </row>
    <row r="23" spans="1:15" s="15" customFormat="1" ht="33" customHeight="1" x14ac:dyDescent="0.25">
      <c r="A23" s="9" t="s">
        <v>30</v>
      </c>
      <c r="B23" s="7">
        <v>100000</v>
      </c>
      <c r="C23" s="7">
        <v>5567625.0999999996</v>
      </c>
      <c r="D23" s="7">
        <v>0</v>
      </c>
      <c r="E23" s="7">
        <v>761848.54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22">
        <f t="shared" si="1"/>
        <v>6429473.6399999997</v>
      </c>
      <c r="O23" s="7">
        <v>0</v>
      </c>
    </row>
    <row r="24" spans="1:15" s="15" customFormat="1" ht="33" customHeight="1" x14ac:dyDescent="0.25">
      <c r="A24" s="9" t="s">
        <v>31</v>
      </c>
      <c r="B24" s="7">
        <v>0</v>
      </c>
      <c r="C24" s="7">
        <v>0</v>
      </c>
      <c r="D24" s="7">
        <v>22544.28</v>
      </c>
      <c r="E24" s="7">
        <v>1418484.99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22">
        <f t="shared" si="1"/>
        <v>1441029.27</v>
      </c>
      <c r="O24" s="7">
        <v>0</v>
      </c>
    </row>
    <row r="25" spans="1:15" s="15" customFormat="1" ht="33" customHeight="1" x14ac:dyDescent="0.25">
      <c r="A25" s="9" t="s">
        <v>32</v>
      </c>
      <c r="B25" s="7">
        <v>13987.2</v>
      </c>
      <c r="C25" s="7">
        <v>805153.64</v>
      </c>
      <c r="D25" s="7">
        <v>57362.75</v>
      </c>
      <c r="E25" s="7">
        <v>0</v>
      </c>
      <c r="F25" s="7">
        <v>9802.67</v>
      </c>
      <c r="G25" s="7">
        <v>120924.36</v>
      </c>
      <c r="H25" s="7">
        <v>0</v>
      </c>
      <c r="I25" s="7">
        <v>0</v>
      </c>
      <c r="J25" s="7">
        <v>17674.37</v>
      </c>
      <c r="K25" s="7">
        <v>14071.22</v>
      </c>
      <c r="L25" s="7">
        <v>16362.69</v>
      </c>
      <c r="M25" s="7">
        <v>0</v>
      </c>
      <c r="N25" s="22">
        <f t="shared" si="1"/>
        <v>1055338.8999999999</v>
      </c>
      <c r="O25" s="7">
        <v>0</v>
      </c>
    </row>
    <row r="26" spans="1:15" s="15" customFormat="1" ht="18" customHeight="1" x14ac:dyDescent="0.25">
      <c r="A26" s="9" t="s">
        <v>33</v>
      </c>
      <c r="B26" s="7">
        <v>12024</v>
      </c>
      <c r="C26" s="7">
        <v>16309261.189999999</v>
      </c>
      <c r="D26" s="7">
        <v>120630</v>
      </c>
      <c r="E26" s="7">
        <v>0</v>
      </c>
      <c r="F26" s="7">
        <v>1444197</v>
      </c>
      <c r="G26" s="7">
        <v>1161893.6000000001</v>
      </c>
      <c r="H26" s="7">
        <v>0</v>
      </c>
      <c r="I26" s="7">
        <v>0</v>
      </c>
      <c r="J26" s="7">
        <v>902180.6</v>
      </c>
      <c r="K26" s="7">
        <v>0</v>
      </c>
      <c r="L26" s="7">
        <v>2035999.53</v>
      </c>
      <c r="M26" s="7">
        <v>147004.66</v>
      </c>
      <c r="N26" s="22">
        <f t="shared" si="1"/>
        <v>22133190.580000002</v>
      </c>
      <c r="O26" s="7">
        <v>0</v>
      </c>
    </row>
    <row r="27" spans="1:15" s="15" customFormat="1" ht="33" customHeight="1" x14ac:dyDescent="0.25">
      <c r="A27" s="9" t="s">
        <v>34</v>
      </c>
      <c r="B27" s="7">
        <v>0</v>
      </c>
      <c r="C27" s="7">
        <v>1178542.45</v>
      </c>
      <c r="D27" s="7">
        <v>0</v>
      </c>
      <c r="E27" s="7">
        <v>0</v>
      </c>
      <c r="F27" s="7">
        <v>136700</v>
      </c>
      <c r="G27" s="7">
        <v>2500</v>
      </c>
      <c r="H27" s="7">
        <v>0</v>
      </c>
      <c r="I27" s="7">
        <v>0</v>
      </c>
      <c r="J27" s="7">
        <v>773622.5</v>
      </c>
      <c r="K27" s="7">
        <v>0</v>
      </c>
      <c r="L27" s="7">
        <v>0</v>
      </c>
      <c r="M27" s="7">
        <v>0</v>
      </c>
      <c r="N27" s="22">
        <f t="shared" si="1"/>
        <v>2091364.95</v>
      </c>
      <c r="O27" s="7">
        <v>0</v>
      </c>
    </row>
    <row r="28" spans="1:15" s="15" customFormat="1" ht="33" customHeight="1" x14ac:dyDescent="0.25">
      <c r="A28" s="25" t="s">
        <v>35</v>
      </c>
      <c r="B28" s="7">
        <f t="shared" ref="B28:M28" si="3">B29+B30</f>
        <v>0</v>
      </c>
      <c r="C28" s="7">
        <f t="shared" si="3"/>
        <v>289414.38</v>
      </c>
      <c r="D28" s="7">
        <f t="shared" si="3"/>
        <v>19625.8</v>
      </c>
      <c r="E28" s="7">
        <f t="shared" si="3"/>
        <v>0</v>
      </c>
      <c r="F28" s="7">
        <f t="shared" si="3"/>
        <v>0</v>
      </c>
      <c r="G28" s="7">
        <f t="shared" si="3"/>
        <v>1781813.14</v>
      </c>
      <c r="H28" s="7">
        <f t="shared" si="3"/>
        <v>0</v>
      </c>
      <c r="I28" s="7">
        <f t="shared" si="3"/>
        <v>0</v>
      </c>
      <c r="J28" s="7">
        <f t="shared" si="3"/>
        <v>1326114.3899999999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22">
        <f t="shared" si="1"/>
        <v>3416967.71</v>
      </c>
      <c r="O28" s="7">
        <v>0</v>
      </c>
    </row>
    <row r="29" spans="1:15" s="15" customFormat="1" ht="15.75" hidden="1" x14ac:dyDescent="0.25">
      <c r="A29" s="20" t="s">
        <v>36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22">
        <f t="shared" si="1"/>
        <v>0</v>
      </c>
      <c r="O29" s="7">
        <v>0</v>
      </c>
    </row>
    <row r="30" spans="1:15" s="15" customFormat="1" ht="18" customHeight="1" x14ac:dyDescent="0.25">
      <c r="A30" s="39" t="s">
        <v>37</v>
      </c>
      <c r="B30" s="43">
        <v>0</v>
      </c>
      <c r="C30" s="43">
        <v>289414.38</v>
      </c>
      <c r="D30" s="43">
        <v>19625.8</v>
      </c>
      <c r="E30" s="43">
        <v>0</v>
      </c>
      <c r="F30" s="43">
        <v>0</v>
      </c>
      <c r="G30" s="43">
        <v>1781813.14</v>
      </c>
      <c r="H30" s="43">
        <v>0</v>
      </c>
      <c r="I30" s="43">
        <v>0</v>
      </c>
      <c r="J30" s="43">
        <v>1326114.3899999999</v>
      </c>
      <c r="K30" s="43">
        <v>0</v>
      </c>
      <c r="L30" s="43">
        <v>0</v>
      </c>
      <c r="M30" s="43">
        <v>0</v>
      </c>
      <c r="N30" s="44">
        <f t="shared" si="1"/>
        <v>3416967.71</v>
      </c>
      <c r="O30" s="43">
        <v>0</v>
      </c>
    </row>
    <row r="31" spans="1:15" s="15" customFormat="1" ht="31.5" hidden="1" x14ac:dyDescent="0.25">
      <c r="A31" s="21" t="s">
        <v>38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22">
        <f t="shared" si="1"/>
        <v>0</v>
      </c>
      <c r="O31" s="7">
        <v>0</v>
      </c>
    </row>
    <row r="33" spans="2:15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</sheetData>
  <mergeCells count="8">
    <mergeCell ref="A1:O1"/>
    <mergeCell ref="D3:I3"/>
    <mergeCell ref="N4:N5"/>
    <mergeCell ref="O4:O5"/>
    <mergeCell ref="A4:A5"/>
    <mergeCell ref="B4:M4"/>
    <mergeCell ref="A2:O2"/>
    <mergeCell ref="A3:C3"/>
  </mergeCells>
  <pageMargins left="0.19685039370078741" right="0.19685039370078741" top="0.78740157480314965" bottom="0" header="0.31496062992125984" footer="0.31496062992125984"/>
  <pageSetup paperSize="9" scale="4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5" zoomScaleNormal="75" zoomScaleSheetLayoutView="75" workbookViewId="0">
      <selection activeCell="D33" sqref="D33"/>
    </sheetView>
  </sheetViews>
  <sheetFormatPr defaultColWidth="9.140625" defaultRowHeight="15" x14ac:dyDescent="0.25"/>
  <cols>
    <col min="1" max="1" width="52.7109375" style="10" customWidth="1"/>
    <col min="2" max="2" width="15.7109375" style="1" hidden="1" customWidth="1"/>
    <col min="3" max="4" width="15.7109375" style="1" customWidth="1"/>
    <col min="5" max="5" width="13.7109375" style="1" hidden="1" customWidth="1"/>
    <col min="6" max="6" width="15.7109375" style="1" customWidth="1"/>
    <col min="7" max="7" width="12.140625" style="1" hidden="1" customWidth="1"/>
    <col min="8" max="8" width="15.7109375" style="1" hidden="1" customWidth="1"/>
    <col min="9" max="9" width="15.85546875" style="1" hidden="1" customWidth="1"/>
    <col min="10" max="10" width="22.7109375" style="1" customWidth="1"/>
    <col min="11" max="11" width="17.42578125" style="1" hidden="1" customWidth="1"/>
    <col min="12" max="12" width="17.5703125" style="1" hidden="1" customWidth="1"/>
    <col min="13" max="13" width="15.140625" style="1" hidden="1" customWidth="1"/>
    <col min="14" max="14" width="16.7109375" style="1" customWidth="1"/>
    <col min="15" max="15" width="15.7109375" style="1" customWidth="1"/>
    <col min="16" max="16" width="12.42578125" style="1" customWidth="1"/>
    <col min="17" max="16384" width="9.140625" style="1"/>
  </cols>
  <sheetData>
    <row r="1" spans="1:15" ht="24" customHeight="1" x14ac:dyDescent="0.2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" customHeight="1" x14ac:dyDescent="0.3">
      <c r="A2" s="53" t="s">
        <v>45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6.5" x14ac:dyDescent="0.25">
      <c r="A3" s="55"/>
      <c r="B3" s="55"/>
      <c r="C3" s="55"/>
      <c r="D3" s="56"/>
      <c r="E3" s="56"/>
      <c r="F3" s="56"/>
      <c r="G3" s="56"/>
      <c r="H3" s="56"/>
      <c r="I3" s="56"/>
      <c r="J3" s="2"/>
      <c r="K3" s="2"/>
      <c r="L3" s="2"/>
      <c r="M3" s="2"/>
      <c r="N3" s="2"/>
      <c r="O3" s="2" t="s">
        <v>44</v>
      </c>
    </row>
    <row r="4" spans="1:15" ht="32.1" customHeight="1" x14ac:dyDescent="0.25">
      <c r="A4" s="48" t="s">
        <v>0</v>
      </c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46" t="s">
        <v>50</v>
      </c>
      <c r="O4" s="46" t="s">
        <v>2</v>
      </c>
    </row>
    <row r="5" spans="1:15" ht="138" customHeight="1" x14ac:dyDescent="0.25">
      <c r="A5" s="49"/>
      <c r="B5" s="11" t="s">
        <v>3</v>
      </c>
      <c r="C5" s="11" t="s">
        <v>4</v>
      </c>
      <c r="D5" s="11" t="s">
        <v>5</v>
      </c>
      <c r="E5" s="11" t="s">
        <v>6</v>
      </c>
      <c r="F5" s="14" t="s">
        <v>9</v>
      </c>
      <c r="G5" s="32" t="s">
        <v>7</v>
      </c>
      <c r="H5" s="32" t="s">
        <v>8</v>
      </c>
      <c r="I5" s="14" t="s">
        <v>39</v>
      </c>
      <c r="J5" s="14" t="s">
        <v>40</v>
      </c>
      <c r="K5" s="11" t="s">
        <v>11</v>
      </c>
      <c r="L5" s="11" t="s">
        <v>10</v>
      </c>
      <c r="M5" s="33" t="s">
        <v>12</v>
      </c>
      <c r="N5" s="47"/>
      <c r="O5" s="47"/>
    </row>
    <row r="6" spans="1:15" s="15" customFormat="1" ht="18" customHeight="1" x14ac:dyDescent="0.25">
      <c r="A6" s="17" t="s">
        <v>13</v>
      </c>
      <c r="B6" s="12">
        <f t="shared" ref="B6:M6" si="0">B7+B8+B9+B10+B11+B12+B17+B18+B20+B19+B21+B22+B23+B24+B25+B26+B27+B28+B31</f>
        <v>0</v>
      </c>
      <c r="C6" s="4">
        <f t="shared" si="0"/>
        <v>2610894.4300000002</v>
      </c>
      <c r="D6" s="4">
        <f t="shared" si="0"/>
        <v>3808957.94</v>
      </c>
      <c r="E6" s="4">
        <f t="shared" si="0"/>
        <v>0</v>
      </c>
      <c r="F6" s="4">
        <f t="shared" si="0"/>
        <v>1137227.71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339061.95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>SUM(B6:M6)</f>
        <v>7896142.0300000003</v>
      </c>
      <c r="O6" s="4">
        <v>0</v>
      </c>
    </row>
    <row r="7" spans="1:15" s="15" customFormat="1" ht="18" customHeight="1" x14ac:dyDescent="0.25">
      <c r="A7" s="19" t="s">
        <v>14</v>
      </c>
      <c r="B7" s="13">
        <v>0</v>
      </c>
      <c r="C7" s="7">
        <v>11440</v>
      </c>
      <c r="D7" s="7">
        <v>114437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>SUM(B7:M7)</f>
        <v>125877</v>
      </c>
      <c r="O7" s="7">
        <v>0</v>
      </c>
    </row>
    <row r="8" spans="1:15" s="15" customFormat="1" ht="33" customHeight="1" x14ac:dyDescent="0.25">
      <c r="A8" s="9" t="s">
        <v>15</v>
      </c>
      <c r="B8" s="13">
        <v>0</v>
      </c>
      <c r="C8" s="7">
        <v>7000</v>
      </c>
      <c r="D8" s="7">
        <v>0</v>
      </c>
      <c r="E8" s="7">
        <v>0</v>
      </c>
      <c r="F8" s="7">
        <v>2800</v>
      </c>
      <c r="G8" s="7">
        <v>0</v>
      </c>
      <c r="H8" s="7">
        <v>0</v>
      </c>
      <c r="I8" s="7">
        <v>0</v>
      </c>
      <c r="J8" s="7">
        <v>36720</v>
      </c>
      <c r="K8" s="7">
        <v>0</v>
      </c>
      <c r="L8" s="7">
        <v>0</v>
      </c>
      <c r="M8" s="7">
        <v>0</v>
      </c>
      <c r="N8" s="7">
        <f t="shared" ref="N8:N31" si="1">SUM(B8:M8)</f>
        <v>46520</v>
      </c>
      <c r="O8" s="7">
        <v>0</v>
      </c>
    </row>
    <row r="9" spans="1:15" s="15" customFormat="1" ht="18" customHeight="1" x14ac:dyDescent="0.25">
      <c r="A9" s="9" t="s">
        <v>16</v>
      </c>
      <c r="B9" s="13">
        <v>0</v>
      </c>
      <c r="C9" s="7">
        <v>29.41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29.41</v>
      </c>
      <c r="O9" s="7">
        <v>0</v>
      </c>
    </row>
    <row r="10" spans="1:15" s="15" customFormat="1" ht="18" customHeight="1" x14ac:dyDescent="0.25">
      <c r="A10" s="9" t="s">
        <v>17</v>
      </c>
      <c r="B10" s="13">
        <v>0</v>
      </c>
      <c r="C10" s="7">
        <v>3883.34</v>
      </c>
      <c r="D10" s="7">
        <v>12396.66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17874.45</v>
      </c>
      <c r="K10" s="7">
        <v>0</v>
      </c>
      <c r="L10" s="7">
        <v>0</v>
      </c>
      <c r="M10" s="7">
        <v>0</v>
      </c>
      <c r="N10" s="7">
        <f t="shared" si="1"/>
        <v>34154.449999999997</v>
      </c>
      <c r="O10" s="7">
        <v>0</v>
      </c>
    </row>
    <row r="11" spans="1:15" s="15" customFormat="1" ht="18" customHeight="1" x14ac:dyDescent="0.25">
      <c r="A11" s="9" t="s">
        <v>18</v>
      </c>
      <c r="B11" s="13">
        <v>0</v>
      </c>
      <c r="C11" s="7">
        <v>0</v>
      </c>
      <c r="D11" s="7">
        <v>428919.9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428919.9</v>
      </c>
      <c r="O11" s="7">
        <v>0</v>
      </c>
    </row>
    <row r="12" spans="1:15" s="15" customFormat="1" ht="18" customHeight="1" x14ac:dyDescent="0.25">
      <c r="A12" s="9" t="s">
        <v>19</v>
      </c>
      <c r="B12" s="13">
        <f t="shared" ref="B12:M12" si="2">B13+B14+B15+B16</f>
        <v>0</v>
      </c>
      <c r="C12" s="7">
        <f t="shared" si="2"/>
        <v>115489.59999999999</v>
      </c>
      <c r="D12" s="7">
        <f t="shared" si="2"/>
        <v>108900.14</v>
      </c>
      <c r="E12" s="7">
        <f t="shared" si="2"/>
        <v>0</v>
      </c>
      <c r="F12" s="7">
        <f t="shared" si="2"/>
        <v>346887.13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22523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1"/>
        <v>593799.87</v>
      </c>
      <c r="O12" s="7">
        <v>0</v>
      </c>
    </row>
    <row r="13" spans="1:15" s="15" customFormat="1" ht="18" customHeight="1" x14ac:dyDescent="0.25">
      <c r="A13" s="35" t="s">
        <v>20</v>
      </c>
      <c r="B13" s="36">
        <v>0</v>
      </c>
      <c r="C13" s="43">
        <v>43890.75</v>
      </c>
      <c r="D13" s="43">
        <v>0</v>
      </c>
      <c r="E13" s="43">
        <v>0</v>
      </c>
      <c r="F13" s="43">
        <v>1930.45</v>
      </c>
      <c r="G13" s="43">
        <v>0</v>
      </c>
      <c r="H13" s="43">
        <v>0</v>
      </c>
      <c r="I13" s="43">
        <v>0</v>
      </c>
      <c r="J13" s="43">
        <v>4390</v>
      </c>
      <c r="K13" s="43">
        <v>0</v>
      </c>
      <c r="L13" s="43">
        <v>0</v>
      </c>
      <c r="M13" s="43">
        <v>0</v>
      </c>
      <c r="N13" s="43">
        <f t="shared" si="1"/>
        <v>50211.199999999997</v>
      </c>
      <c r="O13" s="43">
        <v>0</v>
      </c>
    </row>
    <row r="14" spans="1:15" s="15" customFormat="1" ht="18" customHeight="1" x14ac:dyDescent="0.25">
      <c r="A14" s="35" t="s">
        <v>21</v>
      </c>
      <c r="B14" s="36">
        <v>0</v>
      </c>
      <c r="C14" s="43">
        <v>66014.539999999994</v>
      </c>
      <c r="D14" s="43">
        <v>97283.55</v>
      </c>
      <c r="E14" s="43">
        <v>0</v>
      </c>
      <c r="F14" s="43">
        <v>344956.68</v>
      </c>
      <c r="G14" s="43">
        <v>0</v>
      </c>
      <c r="H14" s="43">
        <v>0</v>
      </c>
      <c r="I14" s="43">
        <v>0</v>
      </c>
      <c r="J14" s="43">
        <v>18133</v>
      </c>
      <c r="K14" s="43">
        <v>0</v>
      </c>
      <c r="L14" s="43">
        <v>0</v>
      </c>
      <c r="M14" s="43">
        <v>0</v>
      </c>
      <c r="N14" s="43">
        <f t="shared" si="1"/>
        <v>526387.77</v>
      </c>
      <c r="O14" s="43">
        <v>0</v>
      </c>
    </row>
    <row r="15" spans="1:15" s="15" customFormat="1" ht="18" customHeight="1" x14ac:dyDescent="0.25">
      <c r="A15" s="35" t="s">
        <v>22</v>
      </c>
      <c r="B15" s="36">
        <v>0</v>
      </c>
      <c r="C15" s="43">
        <v>137.16999999999999</v>
      </c>
      <c r="D15" s="43">
        <v>6219.9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6357.07</v>
      </c>
      <c r="O15" s="43">
        <v>0</v>
      </c>
    </row>
    <row r="16" spans="1:15" s="15" customFormat="1" ht="18" customHeight="1" x14ac:dyDescent="0.25">
      <c r="A16" s="37" t="s">
        <v>23</v>
      </c>
      <c r="B16" s="36">
        <v>0</v>
      </c>
      <c r="C16" s="43">
        <v>5447.14</v>
      </c>
      <c r="D16" s="43">
        <v>5396.69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10843.83</v>
      </c>
      <c r="O16" s="43">
        <v>0</v>
      </c>
    </row>
    <row r="17" spans="1:15" s="15" customFormat="1" ht="47.1" customHeight="1" x14ac:dyDescent="0.25">
      <c r="A17" s="9" t="s">
        <v>24</v>
      </c>
      <c r="B17" s="13">
        <v>0</v>
      </c>
      <c r="C17" s="7">
        <v>0</v>
      </c>
      <c r="D17" s="7">
        <v>85000.01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85000.01</v>
      </c>
      <c r="O17" s="7">
        <v>0</v>
      </c>
    </row>
    <row r="18" spans="1:15" s="15" customFormat="1" ht="18" customHeight="1" x14ac:dyDescent="0.25">
      <c r="A18" s="9" t="s">
        <v>25</v>
      </c>
      <c r="B18" s="13">
        <v>0</v>
      </c>
      <c r="C18" s="7">
        <v>22561.8</v>
      </c>
      <c r="D18" s="7">
        <v>16550</v>
      </c>
      <c r="E18" s="7">
        <v>0</v>
      </c>
      <c r="F18" s="7">
        <v>594071.5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633183.30000000005</v>
      </c>
      <c r="O18" s="7">
        <v>0</v>
      </c>
    </row>
    <row r="19" spans="1:15" s="15" customFormat="1" ht="18" customHeight="1" x14ac:dyDescent="0.25">
      <c r="A19" s="9" t="s">
        <v>26</v>
      </c>
      <c r="B19" s="13">
        <v>0</v>
      </c>
      <c r="C19" s="7">
        <v>1854240.12</v>
      </c>
      <c r="D19" s="7">
        <v>2074063.35</v>
      </c>
      <c r="E19" s="7">
        <v>0</v>
      </c>
      <c r="F19" s="7">
        <v>158270.82999999999</v>
      </c>
      <c r="G19" s="7">
        <v>0</v>
      </c>
      <c r="H19" s="7">
        <v>0</v>
      </c>
      <c r="I19" s="7">
        <v>0</v>
      </c>
      <c r="J19" s="7">
        <v>261944.5</v>
      </c>
      <c r="K19" s="7">
        <v>0</v>
      </c>
      <c r="L19" s="7">
        <v>0</v>
      </c>
      <c r="M19" s="7">
        <v>0</v>
      </c>
      <c r="N19" s="7">
        <f t="shared" si="1"/>
        <v>4348518.8000000007</v>
      </c>
      <c r="O19" s="7">
        <v>0</v>
      </c>
    </row>
    <row r="20" spans="1:15" s="15" customFormat="1" ht="15.75" hidden="1" x14ac:dyDescent="0.25">
      <c r="A20" s="9" t="s">
        <v>27</v>
      </c>
      <c r="B20" s="13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7">
        <v>0</v>
      </c>
    </row>
    <row r="21" spans="1:15" s="15" customFormat="1" ht="31.5" hidden="1" x14ac:dyDescent="0.25">
      <c r="A21" s="9" t="s">
        <v>28</v>
      </c>
      <c r="B21" s="13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v>0</v>
      </c>
    </row>
    <row r="22" spans="1:15" s="15" customFormat="1" ht="31.5" hidden="1" x14ac:dyDescent="0.25">
      <c r="A22" s="9" t="s">
        <v>29</v>
      </c>
      <c r="B22" s="13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v>0</v>
      </c>
    </row>
    <row r="23" spans="1:15" s="15" customFormat="1" ht="31.5" hidden="1" x14ac:dyDescent="0.25">
      <c r="A23" s="9" t="s">
        <v>30</v>
      </c>
      <c r="B23" s="13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v>0</v>
      </c>
    </row>
    <row r="24" spans="1:15" s="15" customFormat="1" ht="31.5" hidden="1" x14ac:dyDescent="0.25">
      <c r="A24" s="9" t="s">
        <v>31</v>
      </c>
      <c r="B24" s="13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v>0</v>
      </c>
    </row>
    <row r="25" spans="1:15" s="15" customFormat="1" ht="33" customHeight="1" x14ac:dyDescent="0.25">
      <c r="A25" s="9" t="s">
        <v>32</v>
      </c>
      <c r="B25" s="13">
        <v>0</v>
      </c>
      <c r="C25" s="7">
        <v>37573.949999999997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37573.949999999997</v>
      </c>
      <c r="O25" s="7">
        <v>0</v>
      </c>
    </row>
    <row r="26" spans="1:15" s="15" customFormat="1" ht="18" customHeight="1" x14ac:dyDescent="0.25">
      <c r="A26" s="9" t="s">
        <v>33</v>
      </c>
      <c r="B26" s="13">
        <v>0</v>
      </c>
      <c r="C26" s="7">
        <v>0</v>
      </c>
      <c r="D26" s="7">
        <v>37179.4</v>
      </c>
      <c r="E26" s="7">
        <v>0</v>
      </c>
      <c r="F26" s="7">
        <v>35198.25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72377.649999999994</v>
      </c>
      <c r="O26" s="7">
        <v>0</v>
      </c>
    </row>
    <row r="27" spans="1:15" s="15" customFormat="1" ht="33" customHeight="1" x14ac:dyDescent="0.25">
      <c r="A27" s="9" t="s">
        <v>34</v>
      </c>
      <c r="B27" s="13">
        <v>0</v>
      </c>
      <c r="C27" s="7">
        <v>267001.09000000003</v>
      </c>
      <c r="D27" s="7">
        <v>643503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910504.09000000008</v>
      </c>
      <c r="O27" s="7">
        <v>0</v>
      </c>
    </row>
    <row r="28" spans="1:15" s="15" customFormat="1" ht="18" customHeight="1" x14ac:dyDescent="0.25">
      <c r="A28" s="25" t="s">
        <v>35</v>
      </c>
      <c r="B28" s="13">
        <f t="shared" ref="B28:M28" si="3">B29+B30</f>
        <v>0</v>
      </c>
      <c r="C28" s="7">
        <f t="shared" si="3"/>
        <v>291675.12</v>
      </c>
      <c r="D28" s="7">
        <f t="shared" si="3"/>
        <v>288008.48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1"/>
        <v>579683.6</v>
      </c>
      <c r="O28" s="7">
        <v>0</v>
      </c>
    </row>
    <row r="29" spans="1:15" s="15" customFormat="1" ht="15.75" hidden="1" x14ac:dyDescent="0.25">
      <c r="A29" s="20" t="s">
        <v>36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7">
        <v>0</v>
      </c>
    </row>
    <row r="30" spans="1:15" s="15" customFormat="1" ht="18" customHeight="1" x14ac:dyDescent="0.25">
      <c r="A30" s="39" t="s">
        <v>37</v>
      </c>
      <c r="B30" s="36">
        <v>0</v>
      </c>
      <c r="C30" s="43">
        <v>291675.12</v>
      </c>
      <c r="D30" s="43">
        <v>288008.48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579683.6</v>
      </c>
      <c r="O30" s="43">
        <v>0</v>
      </c>
    </row>
    <row r="31" spans="1:15" s="15" customFormat="1" ht="15.75" hidden="1" x14ac:dyDescent="0.25">
      <c r="A31" s="21" t="s">
        <v>38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1"/>
        <v>0</v>
      </c>
      <c r="O31" s="13">
        <v>0</v>
      </c>
    </row>
    <row r="32" spans="1:15" x14ac:dyDescent="0.25">
      <c r="A32" s="1"/>
    </row>
    <row r="33" spans="1:15" x14ac:dyDescent="0.25">
      <c r="A33" s="1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25">
      <c r="A34" s="1"/>
    </row>
    <row r="35" spans="1:15" x14ac:dyDescent="0.25">
      <c r="A35" s="1"/>
    </row>
    <row r="36" spans="1:15" x14ac:dyDescent="0.25">
      <c r="A36" s="1"/>
    </row>
    <row r="37" spans="1:15" x14ac:dyDescent="0.25">
      <c r="A37" s="1"/>
    </row>
    <row r="38" spans="1:15" x14ac:dyDescent="0.25">
      <c r="A38" s="1"/>
    </row>
    <row r="39" spans="1:15" x14ac:dyDescent="0.25">
      <c r="A39" s="1"/>
    </row>
    <row r="40" spans="1:15" x14ac:dyDescent="0.25">
      <c r="A40" s="1"/>
    </row>
    <row r="41" spans="1:15" x14ac:dyDescent="0.25">
      <c r="A41" s="1"/>
    </row>
    <row r="42" spans="1:15" x14ac:dyDescent="0.25">
      <c r="A42" s="1"/>
    </row>
    <row r="43" spans="1:15" x14ac:dyDescent="0.25">
      <c r="A43" s="1"/>
    </row>
    <row r="44" spans="1:15" x14ac:dyDescent="0.25">
      <c r="A44" s="1"/>
    </row>
  </sheetData>
  <mergeCells count="8">
    <mergeCell ref="A1:O1"/>
    <mergeCell ref="A2:O2"/>
    <mergeCell ref="D3:I3"/>
    <mergeCell ref="B4:M4"/>
    <mergeCell ref="A3:C3"/>
    <mergeCell ref="A4:A5"/>
    <mergeCell ref="N4:N5"/>
    <mergeCell ref="O4:O5"/>
  </mergeCells>
  <pageMargins left="0.19685039370078741" right="0.19685039370078741" top="0.78740157480314965" bottom="0" header="0.31496062992125984" footer="0.31496062992125984"/>
  <pageSetup paperSize="9" scale="92" fitToHeight="2" orientation="landscape" r:id="rId1"/>
  <headerFooter alignWithMargins="0"/>
  <ignoredErrors>
    <ignoredError sqref="N13:N31 N7:N9 N10:N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70" zoomScaleNormal="70" zoomScaleSheetLayoutView="75" workbookViewId="0">
      <selection activeCell="D36" sqref="D36"/>
    </sheetView>
  </sheetViews>
  <sheetFormatPr defaultColWidth="9.140625" defaultRowHeight="15" x14ac:dyDescent="0.25"/>
  <cols>
    <col min="1" max="1" width="52.7109375" style="10" customWidth="1"/>
    <col min="2" max="2" width="14.42578125" style="1" hidden="1" customWidth="1"/>
    <col min="3" max="4" width="15.7109375" style="1" customWidth="1"/>
    <col min="5" max="5" width="13" style="1" hidden="1" customWidth="1"/>
    <col min="6" max="6" width="15.7109375" style="1" customWidth="1"/>
    <col min="7" max="7" width="14.140625" style="1" hidden="1" customWidth="1"/>
    <col min="8" max="8" width="15.85546875" style="1" hidden="1" customWidth="1"/>
    <col min="9" max="9" width="15.7109375" style="1" hidden="1" customWidth="1"/>
    <col min="10" max="10" width="22.7109375" style="1" customWidth="1"/>
    <col min="11" max="11" width="17.5703125" style="1" hidden="1" customWidth="1"/>
    <col min="12" max="12" width="22.7109375" style="1" customWidth="1"/>
    <col min="13" max="13" width="10" style="1" hidden="1" customWidth="1"/>
    <col min="14" max="14" width="17.7109375" style="1" customWidth="1"/>
    <col min="15" max="15" width="15.7109375" style="1" customWidth="1"/>
    <col min="16" max="16384" width="9.140625" style="1"/>
  </cols>
  <sheetData>
    <row r="1" spans="1:15" s="34" customFormat="1" ht="24" customHeight="1" x14ac:dyDescent="0.3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34" customFormat="1" ht="24" customHeight="1" x14ac:dyDescent="0.3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5" customFormat="1" ht="16.5" x14ac:dyDescent="0.25">
      <c r="A3" s="71"/>
      <c r="B3" s="71"/>
      <c r="C3" s="71"/>
      <c r="D3" s="57"/>
      <c r="E3" s="57"/>
      <c r="F3" s="57"/>
      <c r="G3" s="57"/>
      <c r="H3" s="57"/>
      <c r="I3" s="16"/>
      <c r="J3" s="16"/>
      <c r="K3" s="16"/>
      <c r="L3" s="16"/>
      <c r="M3" s="16"/>
      <c r="N3" s="16"/>
      <c r="O3" s="16" t="s">
        <v>44</v>
      </c>
    </row>
    <row r="4" spans="1:15" s="15" customFormat="1" ht="32.1" customHeight="1" x14ac:dyDescent="0.25">
      <c r="A4" s="58" t="s">
        <v>0</v>
      </c>
      <c r="B4" s="68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6" t="s">
        <v>52</v>
      </c>
      <c r="O4" s="46" t="s">
        <v>2</v>
      </c>
    </row>
    <row r="5" spans="1:15" s="15" customFormat="1" ht="138" customHeight="1" x14ac:dyDescent="0.25">
      <c r="A5" s="59"/>
      <c r="B5" s="11" t="s">
        <v>3</v>
      </c>
      <c r="C5" s="11" t="s">
        <v>4</v>
      </c>
      <c r="D5" s="11" t="s">
        <v>5</v>
      </c>
      <c r="E5" s="11" t="s">
        <v>6</v>
      </c>
      <c r="F5" s="14" t="s">
        <v>9</v>
      </c>
      <c r="G5" s="32" t="s">
        <v>7</v>
      </c>
      <c r="H5" s="32" t="s">
        <v>8</v>
      </c>
      <c r="I5" s="32" t="s">
        <v>39</v>
      </c>
      <c r="J5" s="14" t="s">
        <v>40</v>
      </c>
      <c r="K5" s="11" t="s">
        <v>11</v>
      </c>
      <c r="L5" s="11" t="s">
        <v>42</v>
      </c>
      <c r="M5" s="33" t="s">
        <v>12</v>
      </c>
      <c r="N5" s="47"/>
      <c r="O5" s="47"/>
    </row>
    <row r="6" spans="1:15" s="18" customFormat="1" ht="18" customHeight="1" x14ac:dyDescent="0.25">
      <c r="A6" s="17" t="s">
        <v>13</v>
      </c>
      <c r="B6" s="12">
        <f t="shared" ref="B6:M6" si="0">B7+B8+B9+B10+B11+B12+B17+B18+B19+B20+B21+B22+B23+B24+B25+B26+B27+B31+B28</f>
        <v>0</v>
      </c>
      <c r="C6" s="4">
        <f t="shared" si="0"/>
        <v>87014705.709999993</v>
      </c>
      <c r="D6" s="4">
        <f t="shared" si="0"/>
        <v>10750817.289999999</v>
      </c>
      <c r="E6" s="4">
        <f t="shared" si="0"/>
        <v>0</v>
      </c>
      <c r="F6" s="4">
        <f t="shared" si="0"/>
        <v>16170967.85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1732384.0500000005</v>
      </c>
      <c r="K6" s="4">
        <f t="shared" si="0"/>
        <v>0</v>
      </c>
      <c r="L6" s="4">
        <f t="shared" si="0"/>
        <v>425647.55</v>
      </c>
      <c r="M6" s="4">
        <f t="shared" si="0"/>
        <v>0</v>
      </c>
      <c r="N6" s="4">
        <f>SUM(B6:M6)</f>
        <v>116094522.44999999</v>
      </c>
      <c r="O6" s="4">
        <v>0</v>
      </c>
    </row>
    <row r="7" spans="1:15" s="15" customFormat="1" ht="18" customHeight="1" x14ac:dyDescent="0.25">
      <c r="A7" s="19" t="s">
        <v>14</v>
      </c>
      <c r="B7" s="13">
        <v>0</v>
      </c>
      <c r="C7" s="7">
        <v>22480848.210000001</v>
      </c>
      <c r="D7" s="7">
        <v>4024671.16</v>
      </c>
      <c r="E7" s="7">
        <v>0</v>
      </c>
      <c r="F7" s="7">
        <v>5478373.6699999999</v>
      </c>
      <c r="G7" s="7">
        <v>0</v>
      </c>
      <c r="H7" s="7">
        <v>0</v>
      </c>
      <c r="I7" s="7">
        <v>0</v>
      </c>
      <c r="J7" s="7">
        <v>724750.6</v>
      </c>
      <c r="K7" s="7">
        <v>0</v>
      </c>
      <c r="L7" s="7">
        <v>323648.17</v>
      </c>
      <c r="M7" s="7">
        <v>0</v>
      </c>
      <c r="N7" s="7">
        <f>SUM(B7:M7)</f>
        <v>33032291.810000002</v>
      </c>
      <c r="O7" s="7">
        <v>0</v>
      </c>
    </row>
    <row r="8" spans="1:15" s="15" customFormat="1" ht="33" hidden="1" customHeight="1" x14ac:dyDescent="0.25">
      <c r="A8" s="9" t="s">
        <v>15</v>
      </c>
      <c r="B8" s="13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ref="N8:N31" si="1">SUM(B8:M8)</f>
        <v>0</v>
      </c>
      <c r="O8" s="7">
        <v>0</v>
      </c>
    </row>
    <row r="9" spans="1:15" s="15" customFormat="1" ht="18" customHeight="1" x14ac:dyDescent="0.25">
      <c r="A9" s="9" t="s">
        <v>16</v>
      </c>
      <c r="B9" s="13">
        <v>0</v>
      </c>
      <c r="C9" s="7">
        <v>7336667.79</v>
      </c>
      <c r="D9" s="7">
        <v>1743964.9</v>
      </c>
      <c r="E9" s="7">
        <v>0</v>
      </c>
      <c r="F9" s="7">
        <v>3153499.98</v>
      </c>
      <c r="G9" s="7">
        <v>0</v>
      </c>
      <c r="H9" s="7">
        <v>0</v>
      </c>
      <c r="I9" s="7">
        <v>0</v>
      </c>
      <c r="J9" s="7">
        <v>404892.19</v>
      </c>
      <c r="K9" s="7">
        <v>0</v>
      </c>
      <c r="L9" s="7">
        <v>101412.8</v>
      </c>
      <c r="M9" s="7">
        <v>0</v>
      </c>
      <c r="N9" s="7">
        <f t="shared" si="1"/>
        <v>12740437.66</v>
      </c>
      <c r="O9" s="7">
        <v>0</v>
      </c>
    </row>
    <row r="10" spans="1:15" s="15" customFormat="1" ht="18" customHeight="1" x14ac:dyDescent="0.25">
      <c r="A10" s="9" t="s">
        <v>17</v>
      </c>
      <c r="B10" s="13">
        <v>0</v>
      </c>
      <c r="C10" s="7">
        <v>66725.66</v>
      </c>
      <c r="D10" s="7">
        <v>57289.26</v>
      </c>
      <c r="E10" s="7">
        <v>0</v>
      </c>
      <c r="F10" s="7">
        <v>103253.75999999999</v>
      </c>
      <c r="G10" s="7">
        <v>0</v>
      </c>
      <c r="H10" s="7">
        <v>0</v>
      </c>
      <c r="I10" s="7">
        <v>0</v>
      </c>
      <c r="J10" s="7">
        <v>20503.11</v>
      </c>
      <c r="K10" s="7">
        <v>0</v>
      </c>
      <c r="L10" s="7">
        <v>0</v>
      </c>
      <c r="M10" s="7">
        <v>0</v>
      </c>
      <c r="N10" s="7">
        <f t="shared" si="1"/>
        <v>247771.78999999998</v>
      </c>
      <c r="O10" s="7">
        <v>0</v>
      </c>
    </row>
    <row r="11" spans="1:15" s="15" customFormat="1" ht="18" customHeight="1" x14ac:dyDescent="0.25">
      <c r="A11" s="9" t="s">
        <v>18</v>
      </c>
      <c r="B11" s="13">
        <v>0</v>
      </c>
      <c r="C11" s="7">
        <v>34000</v>
      </c>
      <c r="D11" s="7">
        <v>30750.9</v>
      </c>
      <c r="E11" s="7">
        <v>0</v>
      </c>
      <c r="F11" s="7">
        <v>27000</v>
      </c>
      <c r="G11" s="7">
        <v>0</v>
      </c>
      <c r="H11" s="7">
        <v>0</v>
      </c>
      <c r="I11" s="7">
        <v>0</v>
      </c>
      <c r="J11" s="7">
        <v>16555.11</v>
      </c>
      <c r="K11" s="7">
        <v>0</v>
      </c>
      <c r="L11" s="7">
        <v>0</v>
      </c>
      <c r="M11" s="7">
        <v>0</v>
      </c>
      <c r="N11" s="7">
        <f t="shared" si="1"/>
        <v>108306.01</v>
      </c>
      <c r="O11" s="7">
        <v>0</v>
      </c>
    </row>
    <row r="12" spans="1:15" s="15" customFormat="1" ht="18" customHeight="1" x14ac:dyDescent="0.25">
      <c r="A12" s="9" t="s">
        <v>19</v>
      </c>
      <c r="B12" s="13">
        <f t="shared" ref="B12:M12" si="2">B13+B14+B15+B16</f>
        <v>0</v>
      </c>
      <c r="C12" s="7">
        <f t="shared" si="2"/>
        <v>206894.15</v>
      </c>
      <c r="D12" s="7">
        <f t="shared" si="2"/>
        <v>122921.52</v>
      </c>
      <c r="E12" s="7">
        <f t="shared" si="2"/>
        <v>0</v>
      </c>
      <c r="F12" s="7">
        <f t="shared" si="2"/>
        <v>2442973.15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11350.85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1"/>
        <v>2784139.67</v>
      </c>
      <c r="O12" s="7">
        <v>0</v>
      </c>
    </row>
    <row r="13" spans="1:15" s="15" customFormat="1" ht="18" customHeight="1" x14ac:dyDescent="0.25">
      <c r="A13" s="35" t="s">
        <v>20</v>
      </c>
      <c r="B13" s="36">
        <v>0</v>
      </c>
      <c r="C13" s="43">
        <v>86505.63</v>
      </c>
      <c r="D13" s="43">
        <v>37703.11</v>
      </c>
      <c r="E13" s="43">
        <v>0</v>
      </c>
      <c r="F13" s="43">
        <v>183079.87</v>
      </c>
      <c r="G13" s="43">
        <v>0</v>
      </c>
      <c r="H13" s="43">
        <v>0</v>
      </c>
      <c r="I13" s="43">
        <v>0</v>
      </c>
      <c r="J13" s="43">
        <v>2444.87</v>
      </c>
      <c r="K13" s="43">
        <v>0</v>
      </c>
      <c r="L13" s="43">
        <v>0</v>
      </c>
      <c r="M13" s="43">
        <v>0</v>
      </c>
      <c r="N13" s="43">
        <f t="shared" si="1"/>
        <v>309733.48</v>
      </c>
      <c r="O13" s="7">
        <v>0</v>
      </c>
    </row>
    <row r="14" spans="1:15" s="15" customFormat="1" ht="18" customHeight="1" x14ac:dyDescent="0.25">
      <c r="A14" s="35" t="s">
        <v>21</v>
      </c>
      <c r="B14" s="36">
        <v>0</v>
      </c>
      <c r="C14" s="43">
        <v>91053.55</v>
      </c>
      <c r="D14" s="43">
        <v>0</v>
      </c>
      <c r="E14" s="43">
        <v>0</v>
      </c>
      <c r="F14" s="43">
        <v>2128521.11</v>
      </c>
      <c r="G14" s="43">
        <v>0</v>
      </c>
      <c r="H14" s="43">
        <v>0</v>
      </c>
      <c r="I14" s="43">
        <v>0</v>
      </c>
      <c r="J14" s="43">
        <v>4739.34</v>
      </c>
      <c r="K14" s="43">
        <v>0</v>
      </c>
      <c r="L14" s="43">
        <v>0</v>
      </c>
      <c r="M14" s="43">
        <v>0</v>
      </c>
      <c r="N14" s="43">
        <f t="shared" si="1"/>
        <v>2224313.9999999995</v>
      </c>
      <c r="O14" s="7">
        <v>0</v>
      </c>
    </row>
    <row r="15" spans="1:15" s="15" customFormat="1" ht="18" customHeight="1" x14ac:dyDescent="0.25">
      <c r="A15" s="35" t="s">
        <v>22</v>
      </c>
      <c r="B15" s="36">
        <v>0</v>
      </c>
      <c r="C15" s="43">
        <v>22138.07</v>
      </c>
      <c r="D15" s="43">
        <v>44.33</v>
      </c>
      <c r="E15" s="43">
        <v>0</v>
      </c>
      <c r="F15" s="43">
        <v>94502.81</v>
      </c>
      <c r="G15" s="43">
        <v>0</v>
      </c>
      <c r="H15" s="43">
        <v>0</v>
      </c>
      <c r="I15" s="43">
        <v>0</v>
      </c>
      <c r="J15" s="43">
        <v>1884.99</v>
      </c>
      <c r="K15" s="43">
        <v>0</v>
      </c>
      <c r="L15" s="43">
        <v>0</v>
      </c>
      <c r="M15" s="43">
        <v>0</v>
      </c>
      <c r="N15" s="43">
        <f t="shared" si="1"/>
        <v>118570.2</v>
      </c>
      <c r="O15" s="7">
        <v>0</v>
      </c>
    </row>
    <row r="16" spans="1:15" s="15" customFormat="1" ht="18" customHeight="1" x14ac:dyDescent="0.25">
      <c r="A16" s="37" t="s">
        <v>23</v>
      </c>
      <c r="B16" s="36">
        <v>0</v>
      </c>
      <c r="C16" s="43">
        <v>7196.9</v>
      </c>
      <c r="D16" s="43">
        <v>85174.080000000002</v>
      </c>
      <c r="E16" s="43">
        <v>0</v>
      </c>
      <c r="F16" s="43">
        <v>36869.360000000001</v>
      </c>
      <c r="G16" s="43">
        <v>0</v>
      </c>
      <c r="H16" s="43">
        <v>0</v>
      </c>
      <c r="I16" s="43">
        <v>0</v>
      </c>
      <c r="J16" s="43">
        <v>2281.65</v>
      </c>
      <c r="K16" s="43">
        <v>0</v>
      </c>
      <c r="L16" s="43">
        <v>0</v>
      </c>
      <c r="M16" s="43">
        <v>0</v>
      </c>
      <c r="N16" s="43">
        <f t="shared" si="1"/>
        <v>131521.99</v>
      </c>
      <c r="O16" s="7">
        <v>0</v>
      </c>
    </row>
    <row r="17" spans="1:15" s="15" customFormat="1" ht="47.1" customHeight="1" x14ac:dyDescent="0.25">
      <c r="A17" s="9" t="s">
        <v>24</v>
      </c>
      <c r="B17" s="13">
        <v>0</v>
      </c>
      <c r="C17" s="7">
        <v>917.4</v>
      </c>
      <c r="D17" s="7">
        <v>40993.93</v>
      </c>
      <c r="E17" s="7">
        <v>0</v>
      </c>
      <c r="F17" s="7">
        <v>68628.34</v>
      </c>
      <c r="G17" s="7">
        <v>0</v>
      </c>
      <c r="H17" s="7">
        <v>0</v>
      </c>
      <c r="I17" s="7">
        <v>0</v>
      </c>
      <c r="J17" s="7">
        <v>55190.46</v>
      </c>
      <c r="K17" s="7">
        <v>0</v>
      </c>
      <c r="L17" s="7">
        <v>0</v>
      </c>
      <c r="M17" s="7">
        <v>0</v>
      </c>
      <c r="N17" s="7">
        <f t="shared" si="1"/>
        <v>165730.13</v>
      </c>
      <c r="O17" s="7">
        <v>0</v>
      </c>
    </row>
    <row r="18" spans="1:15" s="15" customFormat="1" ht="18" customHeight="1" x14ac:dyDescent="0.25">
      <c r="A18" s="9" t="s">
        <v>25</v>
      </c>
      <c r="B18" s="13">
        <v>0</v>
      </c>
      <c r="C18" s="7">
        <v>870729.72</v>
      </c>
      <c r="D18" s="7">
        <v>615328.84</v>
      </c>
      <c r="E18" s="7">
        <v>0</v>
      </c>
      <c r="F18" s="7">
        <v>726070.77</v>
      </c>
      <c r="G18" s="7">
        <v>0</v>
      </c>
      <c r="H18" s="7">
        <v>0</v>
      </c>
      <c r="I18" s="7">
        <v>0</v>
      </c>
      <c r="J18" s="7">
        <v>131484.92000000001</v>
      </c>
      <c r="K18" s="7">
        <v>0</v>
      </c>
      <c r="L18" s="7">
        <v>0</v>
      </c>
      <c r="M18" s="7">
        <v>0</v>
      </c>
      <c r="N18" s="7">
        <f t="shared" si="1"/>
        <v>2343614.25</v>
      </c>
      <c r="O18" s="7">
        <v>0</v>
      </c>
    </row>
    <row r="19" spans="1:15" s="15" customFormat="1" ht="18" customHeight="1" x14ac:dyDescent="0.25">
      <c r="A19" s="9" t="s">
        <v>26</v>
      </c>
      <c r="B19" s="13">
        <v>0</v>
      </c>
      <c r="C19" s="7">
        <v>18508265.52</v>
      </c>
      <c r="D19" s="7">
        <v>3193093.24</v>
      </c>
      <c r="E19" s="7">
        <v>0</v>
      </c>
      <c r="F19" s="7">
        <v>2045700.39</v>
      </c>
      <c r="G19" s="7">
        <v>0</v>
      </c>
      <c r="H19" s="7">
        <v>0</v>
      </c>
      <c r="I19" s="7">
        <v>0</v>
      </c>
      <c r="J19" s="7">
        <v>206720.64000000001</v>
      </c>
      <c r="K19" s="7">
        <v>0</v>
      </c>
      <c r="L19" s="7">
        <v>0</v>
      </c>
      <c r="M19" s="7">
        <v>0</v>
      </c>
      <c r="N19" s="7">
        <f t="shared" si="1"/>
        <v>23953779.789999999</v>
      </c>
      <c r="O19" s="7">
        <v>0</v>
      </c>
    </row>
    <row r="20" spans="1:15" s="15" customFormat="1" ht="18" hidden="1" customHeight="1" x14ac:dyDescent="0.25">
      <c r="A20" s="9" t="s">
        <v>27</v>
      </c>
      <c r="B20" s="13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7">
        <v>0</v>
      </c>
    </row>
    <row r="21" spans="1:15" s="15" customFormat="1" ht="33" hidden="1" customHeight="1" x14ac:dyDescent="0.25">
      <c r="A21" s="9" t="s">
        <v>28</v>
      </c>
      <c r="B21" s="13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v>0</v>
      </c>
    </row>
    <row r="22" spans="1:15" s="15" customFormat="1" ht="33" hidden="1" customHeight="1" x14ac:dyDescent="0.25">
      <c r="A22" s="9" t="s">
        <v>29</v>
      </c>
      <c r="B22" s="13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v>0</v>
      </c>
    </row>
    <row r="23" spans="1:15" s="15" customFormat="1" ht="33" hidden="1" customHeight="1" x14ac:dyDescent="0.25">
      <c r="A23" s="9" t="s">
        <v>30</v>
      </c>
      <c r="B23" s="13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v>0</v>
      </c>
    </row>
    <row r="24" spans="1:15" s="15" customFormat="1" ht="33" hidden="1" customHeight="1" x14ac:dyDescent="0.25">
      <c r="A24" s="9" t="s">
        <v>31</v>
      </c>
      <c r="B24" s="13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v>0</v>
      </c>
    </row>
    <row r="25" spans="1:15" s="15" customFormat="1" ht="33" customHeight="1" x14ac:dyDescent="0.25">
      <c r="A25" s="9" t="s">
        <v>32</v>
      </c>
      <c r="B25" s="13">
        <v>0</v>
      </c>
      <c r="C25" s="7">
        <v>127506.57</v>
      </c>
      <c r="D25" s="7">
        <v>8729.9500000000007</v>
      </c>
      <c r="E25" s="7">
        <v>0</v>
      </c>
      <c r="F25" s="7">
        <v>25615.59</v>
      </c>
      <c r="G25" s="7">
        <v>0</v>
      </c>
      <c r="H25" s="7">
        <v>0</v>
      </c>
      <c r="I25" s="7">
        <v>0</v>
      </c>
      <c r="J25" s="7">
        <v>4455.8100000000004</v>
      </c>
      <c r="K25" s="7">
        <v>0</v>
      </c>
      <c r="L25" s="7">
        <v>586.58000000000004</v>
      </c>
      <c r="M25" s="7">
        <v>0</v>
      </c>
      <c r="N25" s="7">
        <f t="shared" si="1"/>
        <v>166894.5</v>
      </c>
      <c r="O25" s="7">
        <v>0</v>
      </c>
    </row>
    <row r="26" spans="1:15" s="15" customFormat="1" ht="18" customHeight="1" x14ac:dyDescent="0.25">
      <c r="A26" s="9" t="s">
        <v>33</v>
      </c>
      <c r="B26" s="13">
        <v>0</v>
      </c>
      <c r="C26" s="7">
        <v>410890.37</v>
      </c>
      <c r="D26" s="7">
        <v>174600</v>
      </c>
      <c r="E26" s="7">
        <v>0</v>
      </c>
      <c r="F26" s="7">
        <v>1892707</v>
      </c>
      <c r="G26" s="7">
        <v>0</v>
      </c>
      <c r="H26" s="7">
        <v>0</v>
      </c>
      <c r="I26" s="7">
        <v>0</v>
      </c>
      <c r="J26" s="7">
        <v>58770.25</v>
      </c>
      <c r="K26" s="7">
        <v>0</v>
      </c>
      <c r="L26" s="7">
        <f t="shared" ref="L26" si="3">L27+L28+L29+L30</f>
        <v>0</v>
      </c>
      <c r="M26" s="7">
        <v>0</v>
      </c>
      <c r="N26" s="7">
        <f t="shared" si="1"/>
        <v>2536967.62</v>
      </c>
      <c r="O26" s="7">
        <v>0</v>
      </c>
    </row>
    <row r="27" spans="1:15" s="15" customFormat="1" ht="33" customHeight="1" x14ac:dyDescent="0.25">
      <c r="A27" s="9" t="s">
        <v>34</v>
      </c>
      <c r="B27" s="13">
        <v>0</v>
      </c>
      <c r="C27" s="7">
        <v>5136369.87</v>
      </c>
      <c r="D27" s="7">
        <v>216609.4</v>
      </c>
      <c r="E27" s="7">
        <v>0</v>
      </c>
      <c r="F27" s="7">
        <v>16740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f t="shared" ref="L27" si="4">L28+L29+L30+L31</f>
        <v>0</v>
      </c>
      <c r="M27" s="7">
        <v>0</v>
      </c>
      <c r="N27" s="7">
        <f t="shared" si="1"/>
        <v>5369719.2700000005</v>
      </c>
      <c r="O27" s="7">
        <v>0</v>
      </c>
    </row>
    <row r="28" spans="1:15" s="15" customFormat="1" ht="33" customHeight="1" x14ac:dyDescent="0.25">
      <c r="A28" s="25" t="s">
        <v>35</v>
      </c>
      <c r="B28" s="13">
        <f t="shared" ref="B28:M28" si="5">B29+B30</f>
        <v>0</v>
      </c>
      <c r="C28" s="7">
        <f t="shared" si="5"/>
        <v>31834890.449999999</v>
      </c>
      <c r="D28" s="7">
        <f t="shared" si="5"/>
        <v>521864.19</v>
      </c>
      <c r="E28" s="7">
        <f t="shared" si="5"/>
        <v>0</v>
      </c>
      <c r="F28" s="7">
        <f t="shared" si="5"/>
        <v>190405.2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97710.11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1"/>
        <v>32644869.949999999</v>
      </c>
      <c r="O28" s="7">
        <v>0</v>
      </c>
    </row>
    <row r="29" spans="1:15" s="15" customFormat="1" ht="18" customHeight="1" x14ac:dyDescent="0.25">
      <c r="A29" s="38" t="s">
        <v>36</v>
      </c>
      <c r="B29" s="36">
        <v>0</v>
      </c>
      <c r="C29" s="43">
        <v>31020836.629999999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f t="shared" ref="L29" si="6">L30+L31+L32+L33</f>
        <v>0</v>
      </c>
      <c r="M29" s="43">
        <v>0</v>
      </c>
      <c r="N29" s="43">
        <f t="shared" si="1"/>
        <v>31020836.629999999</v>
      </c>
      <c r="O29" s="43">
        <v>0</v>
      </c>
    </row>
    <row r="30" spans="1:15" s="15" customFormat="1" ht="18" customHeight="1" x14ac:dyDescent="0.25">
      <c r="A30" s="39" t="s">
        <v>37</v>
      </c>
      <c r="B30" s="36">
        <v>0</v>
      </c>
      <c r="C30" s="43">
        <v>814053.82</v>
      </c>
      <c r="D30" s="43">
        <v>521864.19</v>
      </c>
      <c r="E30" s="43">
        <v>0</v>
      </c>
      <c r="F30" s="43">
        <v>190405.2</v>
      </c>
      <c r="G30" s="43">
        <v>0</v>
      </c>
      <c r="H30" s="43">
        <v>0</v>
      </c>
      <c r="I30" s="43">
        <v>0</v>
      </c>
      <c r="J30" s="43">
        <v>97710.11</v>
      </c>
      <c r="K30" s="43">
        <v>0</v>
      </c>
      <c r="L30" s="43">
        <f t="shared" ref="L30" si="7">L31+L32+L33+L34</f>
        <v>0</v>
      </c>
      <c r="M30" s="43">
        <v>0</v>
      </c>
      <c r="N30" s="43">
        <f t="shared" si="1"/>
        <v>1624033.32</v>
      </c>
      <c r="O30" s="43">
        <v>0</v>
      </c>
    </row>
    <row r="31" spans="1:15" s="15" customFormat="1" ht="18" hidden="1" customHeight="1" x14ac:dyDescent="0.25">
      <c r="A31" s="21" t="s">
        <v>38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ref="L31" si="8">L32+L33+L34+L35</f>
        <v>0</v>
      </c>
      <c r="M31" s="13">
        <v>0</v>
      </c>
      <c r="N31" s="13">
        <f t="shared" si="1"/>
        <v>0</v>
      </c>
      <c r="O31" s="13">
        <v>0</v>
      </c>
    </row>
    <row r="33" spans="3:15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</sheetData>
  <mergeCells count="8">
    <mergeCell ref="A1:O1"/>
    <mergeCell ref="A2:O2"/>
    <mergeCell ref="N4:N5"/>
    <mergeCell ref="O4:O5"/>
    <mergeCell ref="A4:A5"/>
    <mergeCell ref="B4:M4"/>
    <mergeCell ref="A3:C3"/>
    <mergeCell ref="D3:H3"/>
  </mergeCells>
  <pageMargins left="0.19685039370078741" right="0.19685039370078741" top="0.78740157480314965" bottom="0" header="0.31496062992125984" footer="0.31496062992125984"/>
  <pageSetup paperSize="9" scale="42" fitToHeight="2" orientation="landscape" r:id="rId1"/>
  <headerFooter alignWithMargins="0"/>
  <ignoredErrors>
    <ignoredError sqref="N7:N31" formulaRange="1"/>
    <ignoredError sqref="L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ДЗ_бюджет</vt:lpstr>
      <vt:lpstr>КЗ_бюджет</vt:lpstr>
      <vt:lpstr>ДЗ_внебюджет</vt:lpstr>
      <vt:lpstr>КЗ_внебюджет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Марина Сергеевна</cp:lastModifiedBy>
  <cp:lastPrinted>2023-10-31T09:50:50Z</cp:lastPrinted>
  <dcterms:created xsi:type="dcterms:W3CDTF">2016-02-19T08:05:31Z</dcterms:created>
  <dcterms:modified xsi:type="dcterms:W3CDTF">2023-10-31T10:36:53Z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-166787502</vt:i4>
  </property>
  <property fmtid="{D5CDD505-2E9C-101B-9397-08002B2CF9AE}" pid="4" name="_EmailSubject">
    <vt:lpwstr>Размещение информации на официальном сайте мэрии города Череповца</vt:lpwstr>
  </property>
  <property fmtid="{D5CDD505-2E9C-101B-9397-08002B2CF9AE}" pid="5" name="_AuthorEmail">
    <vt:lpwstr>smirnova.ms@cherepovetscity.ru</vt:lpwstr>
  </property>
  <property fmtid="{D5CDD505-2E9C-101B-9397-08002B2CF9AE}" pid="6" name="_AuthorEmailDisplayName">
    <vt:lpwstr>Смирнова Марина Сергеевна</vt:lpwstr>
  </property>
  <property fmtid="{D5CDD505-2E9C-101B-9397-08002B2CF9AE}" pid="7" name="_PreviousAdHocReviewCycleID">
    <vt:i4>930226623</vt:i4>
  </property>
</Properties>
</file>